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360" yWindow="45" windowWidth="11580" windowHeight="8580" tabRatio="906" activeTab="1"/>
  </bookViews>
  <sheets>
    <sheet name="Base de Datos" sheetId="14" r:id="rId1"/>
    <sheet name="PK" sheetId="5" r:id="rId2"/>
    <sheet name="Kinder" sheetId="15" r:id="rId3"/>
    <sheet name="Primero" sheetId="16" r:id="rId4"/>
    <sheet name="Preprimaria" sheetId="17" r:id="rId5"/>
  </sheets>
  <definedNames>
    <definedName name="_xlnm.Print_Area" localSheetId="2">Kinder!$A$1:$F$43</definedName>
    <definedName name="_xlnm.Print_Area" localSheetId="1">PK!$A$1:$F$43</definedName>
    <definedName name="_xlnm.Print_Area" localSheetId="4">Preprimaria!$A$1:$F$43</definedName>
    <definedName name="_xlnm.Print_Area" localSheetId="3">Primero!$A$1:$F$43</definedName>
  </definedNames>
  <calcPr calcId="144525"/>
</workbook>
</file>

<file path=xl/calcChain.xml><?xml version="1.0" encoding="utf-8"?>
<calcChain xmlns="http://schemas.openxmlformats.org/spreadsheetml/2006/main">
  <c r="M31" i="17" l="1"/>
  <c r="J31" i="17"/>
  <c r="I31" i="17"/>
  <c r="M30" i="17"/>
  <c r="J30" i="17"/>
  <c r="I30" i="17"/>
  <c r="M29" i="17"/>
  <c r="J29" i="17"/>
  <c r="I29" i="17"/>
  <c r="M25" i="17"/>
  <c r="J25" i="17"/>
  <c r="I25" i="17"/>
  <c r="M24" i="17"/>
  <c r="J24" i="17"/>
  <c r="I24" i="17"/>
  <c r="M23" i="17"/>
  <c r="J23" i="17"/>
  <c r="I23" i="17"/>
  <c r="M30" i="16"/>
  <c r="J30" i="16"/>
  <c r="I30" i="16"/>
  <c r="M29" i="16"/>
  <c r="J29" i="16"/>
  <c r="I29" i="16"/>
  <c r="M28" i="16"/>
  <c r="J28" i="16"/>
  <c r="I28" i="16"/>
  <c r="M24" i="16"/>
  <c r="J24" i="16"/>
  <c r="I24" i="16"/>
  <c r="M23" i="16"/>
  <c r="J23" i="16"/>
  <c r="I23" i="16"/>
  <c r="M22" i="16"/>
  <c r="J22" i="16"/>
  <c r="I22" i="16"/>
  <c r="M30" i="15"/>
  <c r="J30" i="15"/>
  <c r="I30" i="15"/>
  <c r="M29" i="15"/>
  <c r="J29" i="15"/>
  <c r="I29" i="15"/>
  <c r="M28" i="15"/>
  <c r="J28" i="15"/>
  <c r="I28" i="15"/>
  <c r="M24" i="15"/>
  <c r="J24" i="15"/>
  <c r="I24" i="15"/>
  <c r="M23" i="15"/>
  <c r="J23" i="15"/>
  <c r="I23" i="15"/>
  <c r="M22" i="15"/>
  <c r="J22" i="15"/>
  <c r="I22" i="15"/>
  <c r="M29" i="5"/>
  <c r="J29" i="5"/>
  <c r="I29" i="5"/>
  <c r="M28" i="5"/>
  <c r="J28" i="5"/>
  <c r="I28" i="5"/>
  <c r="M27" i="5"/>
  <c r="J27" i="5"/>
  <c r="I27" i="5"/>
  <c r="M23" i="5"/>
  <c r="J23" i="5"/>
  <c r="I23" i="5"/>
  <c r="M22" i="5"/>
  <c r="J22" i="5"/>
  <c r="I22" i="5"/>
  <c r="M21" i="5"/>
  <c r="J21" i="5"/>
  <c r="I21" i="5"/>
  <c r="K16" i="17"/>
  <c r="L16" i="17"/>
  <c r="M16" i="17"/>
  <c r="K17" i="17"/>
  <c r="L17" i="17"/>
  <c r="L15" i="17"/>
  <c r="K15" i="17"/>
  <c r="J18" i="17"/>
  <c r="I18" i="17"/>
  <c r="P17" i="17"/>
  <c r="M17" i="17"/>
  <c r="J17" i="17"/>
  <c r="I17" i="17"/>
  <c r="P16" i="17"/>
  <c r="J16" i="17"/>
  <c r="I16" i="17"/>
  <c r="P15" i="17"/>
  <c r="J15" i="17"/>
  <c r="I15" i="17"/>
  <c r="J18" i="16"/>
  <c r="I18" i="16"/>
  <c r="P17" i="16"/>
  <c r="M17" i="16"/>
  <c r="J17" i="16"/>
  <c r="I17" i="16"/>
  <c r="P16" i="16"/>
  <c r="M16" i="16"/>
  <c r="J16" i="16"/>
  <c r="I16" i="16"/>
  <c r="P15" i="16"/>
  <c r="M15" i="16"/>
  <c r="J15" i="16"/>
  <c r="I15" i="16"/>
  <c r="J18" i="15"/>
  <c r="I18" i="15"/>
  <c r="P17" i="15"/>
  <c r="M17" i="15"/>
  <c r="J17" i="15"/>
  <c r="I17" i="15"/>
  <c r="P16" i="15"/>
  <c r="M16" i="15"/>
  <c r="J16" i="15"/>
  <c r="I16" i="15"/>
  <c r="P15" i="15"/>
  <c r="M15" i="15"/>
  <c r="J15" i="15"/>
  <c r="I15" i="15"/>
  <c r="P17" i="5"/>
  <c r="P16" i="5"/>
  <c r="P15" i="5"/>
  <c r="M16" i="5"/>
  <c r="M17" i="5"/>
  <c r="M15" i="5"/>
  <c r="I15" i="5"/>
  <c r="J15" i="5"/>
  <c r="I16" i="5"/>
  <c r="J16" i="5"/>
  <c r="I17" i="5"/>
  <c r="J17" i="5"/>
  <c r="I18" i="5"/>
  <c r="J18" i="5"/>
  <c r="M15" i="17"/>
</calcChain>
</file>

<file path=xl/sharedStrings.xml><?xml version="1.0" encoding="utf-8"?>
<sst xmlns="http://schemas.openxmlformats.org/spreadsheetml/2006/main" count="255" uniqueCount="66">
  <si>
    <t>FICHA TECNICA INDICADORES GESTION PROCESOS</t>
  </si>
  <si>
    <t>PRESENTACION DE  INDICADORES DE GESTION</t>
  </si>
  <si>
    <r>
      <t>HORIZONTE COMPORTAMIENTO</t>
    </r>
    <r>
      <rPr>
        <sz val="10"/>
        <rFont val="Tahoma"/>
        <family val="2"/>
      </rPr>
      <t xml:space="preserve"> </t>
    </r>
  </si>
  <si>
    <t>META</t>
  </si>
  <si>
    <t>FORMULA</t>
  </si>
  <si>
    <t>FRECUENCIA DE MEDICION</t>
  </si>
  <si>
    <t>Esperada</t>
  </si>
  <si>
    <t xml:space="preserve">MEJORAMIENTO:                                               </t>
  </si>
  <si>
    <t xml:space="preserve">REQUIERE PLAN DE ACCION:                          </t>
  </si>
  <si>
    <t>CONSECUTIVO REGISTRO SAM:</t>
  </si>
  <si>
    <t>RESULTADO ACTUAL</t>
  </si>
  <si>
    <t>HORIZONTE PARA TENDENCIA</t>
  </si>
  <si>
    <t>PERIODO OBSERVADO</t>
  </si>
  <si>
    <t>OPT.</t>
  </si>
  <si>
    <t>FEB</t>
  </si>
  <si>
    <t>MAR</t>
  </si>
  <si>
    <t>MAY</t>
  </si>
  <si>
    <t>JUN</t>
  </si>
  <si>
    <t>SEP</t>
  </si>
  <si>
    <t>OCT</t>
  </si>
  <si>
    <t>NOV</t>
  </si>
  <si>
    <t>Minimo</t>
  </si>
  <si>
    <t>ESP</t>
  </si>
  <si>
    <t>Maximo</t>
  </si>
  <si>
    <t xml:space="preserve">SI:             </t>
  </si>
  <si>
    <t xml:space="preserve">NO:      </t>
  </si>
  <si>
    <t>EST</t>
  </si>
  <si>
    <t>EMPLEADOS</t>
  </si>
  <si>
    <t>MES</t>
  </si>
  <si>
    <t>AGO</t>
  </si>
  <si>
    <t>DIC</t>
  </si>
  <si>
    <t xml:space="preserve">NO: x    </t>
  </si>
  <si>
    <t>2010-2011</t>
  </si>
  <si>
    <t>OBJETIVO DE LA CALIDAD: Ofrecer una formación integral</t>
  </si>
  <si>
    <t>Anual</t>
  </si>
  <si>
    <t>1 periodo 2011</t>
  </si>
  <si>
    <t>CUMPLIMIENTO</t>
  </si>
  <si>
    <t>PERIODO</t>
  </si>
  <si>
    <t>2011-2012</t>
  </si>
  <si>
    <t>No de casos</t>
  </si>
  <si>
    <t>Total Estudiantes</t>
  </si>
  <si>
    <t>Trimestral</t>
  </si>
  <si>
    <t>No de estudiantes con dificultades en el periodo/Total de estudiantes por grado</t>
  </si>
  <si>
    <t>ENE</t>
  </si>
  <si>
    <t>ABR</t>
  </si>
  <si>
    <t>PK</t>
  </si>
  <si>
    <t>KINDER</t>
  </si>
  <si>
    <t>PRIMERO</t>
  </si>
  <si>
    <t>SEGUNDA INSTANCIA: EQUIPO DOCENTE</t>
  </si>
  <si>
    <t>PRIMERA INSTANCIA: STUDENT PROGRESS MEETING</t>
  </si>
  <si>
    <t>INSTANCIA FINAL: COMISION DE EVALUACIÓN</t>
  </si>
  <si>
    <t>SI:        X</t>
  </si>
  <si>
    <t xml:space="preserve">SI:        X           </t>
  </si>
  <si>
    <r>
      <t xml:space="preserve">INTERPRETACIÓN DEL INDICADOR:  </t>
    </r>
    <r>
      <rPr>
        <sz val="8"/>
        <rFont val="Tahoma"/>
        <family val="2"/>
      </rPr>
      <t xml:space="preserve">El objetivo de la reunión de S.P.M. (Student Progress Meeting) como primera instancia de seguimiento es el de revisar aquellos casos que necesitan intervenciones puntuales desde las diferentes áreas dado que su desempeño hasta el momento no es el esperado, para brindar herramientas a los maestros desde el equipo interdisciplinario de L.S.P. (Learning Support Programme) bajo la guía del Asistente de Sección. Esta primera instancia constó de dos reuniones en el primer período académico de este año lectivo. De la primera a la segunda reunion el número de casos analizados pasó de X a 115, lo que quiere decir que incluso dentro del mismo período académico se empezó a observar mejoramiento en el desempeño de los estudiantes como resultado de los S.P.M. En la segunda instancia, el Equipo Docente, se analizaron casos correspondientes al 21% de la población total de la Sección, lo que implicó </t>
    </r>
    <r>
      <rPr>
        <sz val="8"/>
        <color rgb="FFFF0000"/>
        <rFont val="Tahoma"/>
        <family val="2"/>
      </rPr>
      <t>una reducción en la cantidad de casos que se estudiaron en un 26 %, como consecuencia de la aplicación de las diversas estrategias de intervención sugeridas a lo largo del período</t>
    </r>
    <r>
      <rPr>
        <sz val="8"/>
        <rFont val="Tahoma"/>
        <family val="2"/>
      </rPr>
      <t xml:space="preserve">. Dichos casos fueron analizados por todo el equipo docente para establecer nuevas estrategias de intervención bajo la dirección de la Jefe de Sección. En la tercera instancia, la Comisión de Evaluación, se analizaron 16 casos que corresponden solamente al 7 % de la población total de estudiantes de Preprimariaque aún después de haber recibido todos los apoyos necesarios en las diferentes áreas (estrategias de diferenciación, refuerzo extraescolar, apoyo de L.S.P., seguimiento y acompañamiento a padres de familia, planes caseros, remisiones externas, etc.) continúan presentando un desempeño no esperado para el grado en el que se encuentran, </t>
    </r>
    <r>
      <rPr>
        <sz val="8"/>
        <color rgb="FFFF0000"/>
        <rFont val="Tahoma"/>
        <family val="2"/>
      </rPr>
      <t>lo que representa una reducción adicional del 19 %</t>
    </r>
    <r>
      <rPr>
        <sz val="8"/>
        <rFont val="Tahoma"/>
        <family val="2"/>
      </rPr>
      <t>. Estos estudiantes continuarán en monitoreo cercano a lo largo del año escolar, priorizando su seguimiento en los S.P.M., Equipos Docentes y Comisiones de Evaluación.</t>
    </r>
  </si>
  <si>
    <t>FIRMA AUTORIDAD DEL PROCESO</t>
  </si>
  <si>
    <t>FIRMA VoBo</t>
  </si>
  <si>
    <t>SI:            X</t>
  </si>
  <si>
    <t xml:space="preserve">NO:      X  </t>
  </si>
  <si>
    <t>SI:           X</t>
  </si>
  <si>
    <t xml:space="preserve">NO:     X    </t>
  </si>
  <si>
    <t>NO:     X</t>
  </si>
  <si>
    <r>
      <t xml:space="preserve">INTERPRETACIÓN DEL INDICADOR: </t>
    </r>
    <r>
      <rPr>
        <sz val="8"/>
        <rFont val="Tahoma"/>
        <family val="2"/>
      </rPr>
      <t xml:space="preserve"> La primera instancia consta de dos reuniones. En la primera reunión de S.P.M. (Student Progress Meeting) el número de casos analizados fue de</t>
    </r>
    <r>
      <rPr>
        <sz val="8"/>
        <color rgb="FFFF0000"/>
        <rFont val="Tahoma"/>
        <family val="2"/>
      </rPr>
      <t xml:space="preserve"> 55</t>
    </r>
    <r>
      <rPr>
        <sz val="8"/>
        <rFont val="Tahoma"/>
        <family val="2"/>
      </rPr>
      <t xml:space="preserve"> y en la segunda reunión se analizaron </t>
    </r>
    <r>
      <rPr>
        <sz val="8"/>
        <color rgb="FFFF0000"/>
        <rFont val="Tahoma"/>
        <family val="2"/>
      </rPr>
      <t>49</t>
    </r>
    <r>
      <rPr>
        <sz val="8"/>
        <rFont val="Tahoma"/>
        <family val="2"/>
      </rPr>
      <t xml:space="preserve"> casos.  Es decir que hubo una reducción en la cantidad de casos que se llevaron como consecuencia de un mejoramiento en el rendimiento escolar de los estudiantes basado en el uso de estrategias de intervención. Los casos llevados a la segunda reunión de S.P.M., que son los que se ven reflejados en la gráfica, pasan a la segunda instancia. En la reunión de Equipo Docente se observan </t>
    </r>
    <r>
      <rPr>
        <sz val="8"/>
        <color rgb="FFFF0000"/>
        <rFont val="Tahoma"/>
        <family val="2"/>
      </rPr>
      <t>18</t>
    </r>
    <r>
      <rPr>
        <sz val="8"/>
        <rFont val="Tahoma"/>
        <family val="2"/>
      </rPr>
      <t xml:space="preserve"> casos que fueron analizados por todos los docentes del Grado Prekinder, dado que éstos estudiantes continuaban presentando dificultades en su proceso de aprendizaje, haciéndose necesario establecer nuevas estrategias de intervención. En la tercera instancia, la Comisión de Evaluación, se analizaron</t>
    </r>
    <r>
      <rPr>
        <sz val="8"/>
        <color rgb="FFFF0000"/>
        <rFont val="Tahoma"/>
        <family val="2"/>
      </rPr>
      <t xml:space="preserve"> 6</t>
    </r>
    <r>
      <rPr>
        <sz val="8"/>
        <rFont val="Tahoma"/>
        <family val="2"/>
      </rPr>
      <t xml:space="preserve"> casos que corresponden a estudiantes que después de haber recibido todos los apoyos necesarios en las diferentes áreas, aún continúan presentando un desempeño no esperado para el grado en el que se encuentran. En resumen, la gestión muestra un mejoramiento constante así:</t>
    </r>
    <r>
      <rPr>
        <sz val="8"/>
        <color rgb="FFFF0000"/>
        <rFont val="Tahoma"/>
        <family val="2"/>
      </rPr>
      <t xml:space="preserve"> primera instancia, 51% - segunda isntancia, 19% - tercera instancia, 6%.</t>
    </r>
  </si>
  <si>
    <r>
      <t xml:space="preserve">INTERPRETACIÓN DEL INDICADOR: </t>
    </r>
    <r>
      <rPr>
        <sz val="8"/>
        <rFont val="Tahoma"/>
        <family val="2"/>
      </rPr>
      <t xml:space="preserve"> La primera instancia consta de dos reuniones. En la primera reunión de S.P.M. (Student Progress Meeting) el número de casos analizados fue de </t>
    </r>
    <r>
      <rPr>
        <sz val="8"/>
        <color rgb="FFFF0000"/>
        <rFont val="Tahoma"/>
        <family val="2"/>
      </rPr>
      <t>37</t>
    </r>
    <r>
      <rPr>
        <sz val="8"/>
        <rFont val="Tahoma"/>
        <family val="2"/>
      </rPr>
      <t xml:space="preserve"> y en la segunda reunión se analizaron </t>
    </r>
    <r>
      <rPr>
        <sz val="8"/>
        <color rgb="FFFF0000"/>
        <rFont val="Tahoma"/>
        <family val="2"/>
      </rPr>
      <t>35</t>
    </r>
    <r>
      <rPr>
        <sz val="8"/>
        <rFont val="Tahoma"/>
        <family val="2"/>
      </rPr>
      <t xml:space="preserve"> casos.  Es decir que hubo una reducción en la cantidad de casos que se llevaron como consecuencia de un mejoramiento en el rendimiento escolar de los estudiantes basado en el uso de estrategias de intervención. Los casos llevados a la segunda reunión de S.P.M., que son los que se ven reflejados en la gráfica, pasan a la segunda instancia. En la reunión de Equipo Docente se observan </t>
    </r>
    <r>
      <rPr>
        <sz val="8"/>
        <color rgb="FFFF0000"/>
        <rFont val="Tahoma"/>
        <family val="2"/>
      </rPr>
      <t>15</t>
    </r>
    <r>
      <rPr>
        <sz val="8"/>
        <rFont val="Tahoma"/>
        <family val="2"/>
      </rPr>
      <t xml:space="preserve"> casos que fueron analizados por todos los docentes del Grado Prekinder, dado que éstos estudiantes continuaban presentando dificultades en su proceso de aprendizaje, haciéndose necesario establecer nuevas estrategias de intervención. En la tercera instancia, la Comisión de Evaluación, se analizaron</t>
    </r>
    <r>
      <rPr>
        <sz val="8"/>
        <color rgb="FFFF0000"/>
        <rFont val="Tahoma"/>
        <family val="2"/>
      </rPr>
      <t xml:space="preserve"> 4</t>
    </r>
    <r>
      <rPr>
        <sz val="8"/>
        <rFont val="Tahoma"/>
        <family val="2"/>
      </rPr>
      <t xml:space="preserve"> casos que corresponden a estudiantes que después de haber recibido todos los apoyos necesarios en las diferentes áreas, aún continúan presentando un desempeño no esperado para el grado en el que se encuentran. En resumen, la gestión muestra un mejoramiento constante así: </t>
    </r>
    <r>
      <rPr>
        <sz val="8"/>
        <color rgb="FFFF0000"/>
        <rFont val="Tahoma"/>
        <family val="2"/>
      </rPr>
      <t>primera instancia, 51% - segunda isntancia, 22% - tercera instancia, 6%.</t>
    </r>
  </si>
  <si>
    <r>
      <t xml:space="preserve">INTERPRETACIÓN DEL INDICADOR: </t>
    </r>
    <r>
      <rPr>
        <sz val="8"/>
        <rFont val="Tahoma"/>
        <family val="2"/>
      </rPr>
      <t xml:space="preserve"> La primera instancia consta de dos reuniones. En la primera reunión de S.P.M. (Student Progress Meeting) el número de casos analizados fue de </t>
    </r>
    <r>
      <rPr>
        <sz val="8"/>
        <color rgb="FFFF0000"/>
        <rFont val="Tahoma"/>
        <family val="2"/>
      </rPr>
      <t>37</t>
    </r>
    <r>
      <rPr>
        <sz val="8"/>
        <rFont val="Tahoma"/>
        <family val="2"/>
      </rPr>
      <t xml:space="preserve"> y en la segunda reunión se analizaron </t>
    </r>
    <r>
      <rPr>
        <sz val="8"/>
        <color rgb="FFFF0000"/>
        <rFont val="Tahoma"/>
        <family val="2"/>
      </rPr>
      <t>31</t>
    </r>
    <r>
      <rPr>
        <sz val="8"/>
        <rFont val="Tahoma"/>
        <family val="2"/>
      </rPr>
      <t xml:space="preserve"> casos.  Es decir que hubo una reducción en la cantidad de casos que se llevaron como consecuencia de un mejoramiento en el rendimiento escolar de los estudiantes basado en el uso de estrategias de intervención. Los casos llevados a la segunda reunión de S.P.M., que son los que se ven reflejados en la gráfica, pasan a la segunda instancia. En la reunión de Equipo Docente se observan </t>
    </r>
    <r>
      <rPr>
        <sz val="8"/>
        <color rgb="FFFF0000"/>
        <rFont val="Tahoma"/>
        <family val="2"/>
      </rPr>
      <t xml:space="preserve">18 </t>
    </r>
    <r>
      <rPr>
        <sz val="8"/>
        <rFont val="Tahoma"/>
        <family val="2"/>
      </rPr>
      <t xml:space="preserve">casos que fueron analizados por todos los docentes del Grado Prekinder, dado que éstos estudiantes continuaban presentando dificultades en su proceso de aprendizaje, haciéndose necesario establecer nuevas estrategias de intervención. En la tercera instancia, la Comisión de Evaluación, se analizaron </t>
    </r>
    <r>
      <rPr>
        <sz val="8"/>
        <color rgb="FFFF0000"/>
        <rFont val="Tahoma"/>
        <family val="2"/>
      </rPr>
      <t>6</t>
    </r>
    <r>
      <rPr>
        <sz val="8"/>
        <rFont val="Tahoma"/>
        <family val="2"/>
      </rPr>
      <t xml:space="preserve"> casos que corresponden a estudiantes que después de haber recibido todos los apoyos necesarios en las diferentes áreas, aún continúan presentando un desempeño no esperado para el grado en el que se encuentran. En resumen, la gestión muestra un mejoramiento constante así: </t>
    </r>
    <r>
      <rPr>
        <sz val="8"/>
        <color rgb="FFFF0000"/>
        <rFont val="Tahoma"/>
        <family val="2"/>
      </rPr>
      <t>primera instancia, 39 % - segunda isntancia, 23% - tercera instancia, 8%.</t>
    </r>
    <r>
      <rPr>
        <sz val="8"/>
        <rFont val="Tahoma"/>
        <family val="2"/>
      </rPr>
      <t xml:space="preserve"> La diferencia significativa de porcentaje de casos en primera instancia comparada con los grados Kinder y Prekinder parece evidenciar las retenciones que han tenido lugar en el Kinder, permitiendo a los niños superar procesos en ese grado antes de pasar a Primero.</t>
    </r>
  </si>
  <si>
    <r>
      <t>REGISTRO SOPORTE DEL INDICADOR:</t>
    </r>
    <r>
      <rPr>
        <sz val="10"/>
        <rFont val="Arial"/>
      </rPr>
      <t xml:space="preserve"> Primera Instancia: Registro de SPM (Student Progress Meeting) - Segunda Instancia: Registro de reunión de Equipo Docente - Instancia Final: Acta de reunión de Comisión de Evaluación</t>
    </r>
  </si>
  <si>
    <r>
      <t xml:space="preserve">DESCRIPCION DEL INDICADOR : </t>
    </r>
    <r>
      <rPr>
        <sz val="10"/>
        <rFont val="Tahoma"/>
        <family val="2"/>
      </rPr>
      <t>Nos indica el porcentaje de estudiantes en seguimiento por dificultades académicas en la Sección de Preprimaria, por grado y por período académico</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</si>
</sst>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 #,##0.00_ ;_ * \-#,##0.00_ ;_ * &quot;-&quot;??_ ;_ @_ "/>
    <numFmt numFmtId="165" formatCode="0.000"/>
  </numFmts>
  <fonts count="14" x14ac:knownFonts="1">
    <font>
      <sz val="10"/>
      <name val="Arial"/>
    </font>
    <font>
      <b/>
      <sz val="10"/>
      <name val="Tahoma"/>
      <family val="2"/>
    </font>
    <font>
      <sz val="10"/>
      <name val="Tahoma"/>
      <family val="2"/>
    </font>
    <font>
      <sz val="8"/>
      <name val="Tahoma"/>
      <family val="2"/>
    </font>
    <font>
      <b/>
      <sz val="10"/>
      <name val="Arial"/>
      <family val="2"/>
    </font>
    <font>
      <b/>
      <sz val="12"/>
      <name val="Arial"/>
      <family val="2"/>
    </font>
    <font>
      <b/>
      <sz val="7"/>
      <name val="Tahoma"/>
      <family val="2"/>
    </font>
    <font>
      <sz val="8"/>
      <name val="Arial"/>
      <family val="2"/>
    </font>
    <font>
      <sz val="10"/>
      <name val="Arial"/>
      <family val="2"/>
    </font>
    <font>
      <sz val="7"/>
      <name val="Tahoma"/>
      <family val="2"/>
    </font>
    <font>
      <b/>
      <sz val="8"/>
      <name val="Tahoma"/>
      <family val="2"/>
    </font>
    <font>
      <sz val="9"/>
      <name val="Arial"/>
      <family val="2"/>
    </font>
    <font>
      <sz val="10"/>
      <name val="Arial"/>
      <family val="2"/>
    </font>
    <font>
      <sz val="8"/>
      <color rgb="FFFF0000"/>
      <name val="Tahoma"/>
      <family val="2"/>
    </font>
  </fonts>
  <fills count="8">
    <fill>
      <patternFill patternType="none"/>
    </fill>
    <fill>
      <patternFill patternType="gray125"/>
    </fill>
    <fill>
      <patternFill patternType="solid">
        <fgColor indexed="15"/>
        <bgColor indexed="64"/>
      </patternFill>
    </fill>
    <fill>
      <patternFill patternType="solid">
        <fgColor indexed="13"/>
        <bgColor indexed="64"/>
      </patternFill>
    </fill>
    <fill>
      <patternFill patternType="solid">
        <fgColor indexed="33"/>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4" fontId="8" fillId="0" borderId="0" applyFont="0" applyFill="0" applyBorder="0" applyAlignment="0" applyProtection="0"/>
    <xf numFmtId="164" fontId="12" fillId="0" borderId="0" applyFont="0" applyFill="0" applyBorder="0" applyAlignment="0" applyProtection="0"/>
    <xf numFmtId="0" fontId="8" fillId="0" borderId="0"/>
  </cellStyleXfs>
  <cellXfs count="98">
    <xf numFmtId="0" fontId="0" fillId="0" borderId="0" xfId="0"/>
    <xf numFmtId="0" fontId="2" fillId="0" borderId="1" xfId="0" applyFont="1" applyBorder="1" applyAlignment="1">
      <alignment horizontal="center" wrapText="1"/>
    </xf>
    <xf numFmtId="0" fontId="0" fillId="0" borderId="0" xfId="0" applyAlignment="1">
      <alignment vertical="center" wrapText="1"/>
    </xf>
    <xf numFmtId="0" fontId="1" fillId="0" borderId="0" xfId="0" applyFont="1" applyBorder="1" applyAlignment="1">
      <alignment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6" fillId="0" borderId="1" xfId="0" applyFont="1" applyBorder="1" applyAlignment="1">
      <alignment horizontal="center" wrapText="1"/>
    </xf>
    <xf numFmtId="0" fontId="0" fillId="0" borderId="1" xfId="0" applyBorder="1" applyAlignment="1">
      <alignment horizontal="center"/>
    </xf>
    <xf numFmtId="0" fontId="0" fillId="0" borderId="0" xfId="0" applyAlignment="1">
      <alignment horizontal="center"/>
    </xf>
    <xf numFmtId="0" fontId="7" fillId="0" borderId="1" xfId="0" applyFont="1" applyBorder="1" applyAlignment="1">
      <alignment horizontal="center"/>
    </xf>
    <xf numFmtId="0" fontId="7" fillId="0" borderId="1" xfId="0" applyFont="1" applyBorder="1"/>
    <xf numFmtId="0" fontId="7" fillId="0" borderId="0" xfId="0" applyFont="1" applyFill="1" applyBorder="1"/>
    <xf numFmtId="9" fontId="7" fillId="0" borderId="1" xfId="0" applyNumberFormat="1" applyFont="1" applyBorder="1" applyAlignment="1">
      <alignment horizontal="center"/>
    </xf>
    <xf numFmtId="0" fontId="4" fillId="0" borderId="0" xfId="0" applyFont="1"/>
    <xf numFmtId="9" fontId="7" fillId="0" borderId="1" xfId="0" applyNumberFormat="1" applyFont="1" applyBorder="1"/>
    <xf numFmtId="0" fontId="0" fillId="0" borderId="0" xfId="0" applyNumberFormat="1" applyAlignment="1">
      <alignment vertical="center" wrapText="1"/>
    </xf>
    <xf numFmtId="0" fontId="0" fillId="0" borderId="0" xfId="0" applyNumberFormat="1"/>
    <xf numFmtId="0" fontId="1" fillId="0" borderId="0" xfId="0" applyNumberFormat="1" applyFont="1" applyBorder="1" applyAlignment="1">
      <alignment vertical="top" wrapText="1"/>
    </xf>
    <xf numFmtId="0" fontId="7" fillId="0" borderId="1" xfId="0" applyNumberFormat="1" applyFont="1" applyBorder="1" applyAlignment="1">
      <alignment horizontal="center"/>
    </xf>
    <xf numFmtId="0" fontId="7" fillId="0" borderId="0" xfId="0" applyNumberFormat="1" applyFont="1" applyBorder="1" applyAlignment="1">
      <alignment horizontal="center"/>
    </xf>
    <xf numFmtId="0" fontId="2" fillId="2" borderId="1" xfId="0" applyNumberFormat="1" applyFont="1" applyFill="1" applyBorder="1" applyAlignment="1">
      <alignment horizontal="center" wrapText="1"/>
    </xf>
    <xf numFmtId="0" fontId="2" fillId="3" borderId="1" xfId="0" applyNumberFormat="1" applyFont="1" applyFill="1" applyBorder="1" applyAlignment="1">
      <alignment horizontal="center" wrapText="1"/>
    </xf>
    <xf numFmtId="0" fontId="0" fillId="0" borderId="1" xfId="0" applyBorder="1"/>
    <xf numFmtId="0" fontId="2" fillId="4" borderId="1" xfId="0" applyNumberFormat="1" applyFont="1" applyFill="1" applyBorder="1" applyAlignment="1">
      <alignment horizontal="center" wrapText="1"/>
    </xf>
    <xf numFmtId="0" fontId="8" fillId="0" borderId="1" xfId="0" applyFont="1" applyBorder="1"/>
    <xf numFmtId="0" fontId="0" fillId="0" borderId="0" xfId="0" applyFill="1"/>
    <xf numFmtId="0" fontId="7" fillId="0" borderId="0" xfId="0" applyFont="1" applyBorder="1"/>
    <xf numFmtId="9" fontId="7" fillId="0" borderId="0" xfId="0" applyNumberFormat="1" applyFont="1" applyBorder="1"/>
    <xf numFmtId="0" fontId="0" fillId="0" borderId="0" xfId="0" applyBorder="1"/>
    <xf numFmtId="165" fontId="0" fillId="0" borderId="0" xfId="0" applyNumberFormat="1" applyBorder="1"/>
    <xf numFmtId="9" fontId="0" fillId="0" borderId="1" xfId="0" applyNumberFormat="1" applyBorder="1"/>
    <xf numFmtId="0" fontId="0" fillId="0" borderId="0" xfId="0" applyNumberFormat="1" applyBorder="1"/>
    <xf numFmtId="0" fontId="11" fillId="0" borderId="0" xfId="0" applyFont="1" applyBorder="1" applyAlignment="1">
      <alignment horizontal="center" wrapText="1"/>
    </xf>
    <xf numFmtId="0" fontId="11" fillId="0" borderId="0" xfId="0" applyNumberFormat="1" applyFont="1" applyBorder="1" applyAlignment="1">
      <alignment wrapText="1"/>
    </xf>
    <xf numFmtId="0" fontId="11" fillId="0" borderId="0" xfId="0" applyFont="1" applyBorder="1" applyAlignment="1">
      <alignment wrapText="1"/>
    </xf>
    <xf numFmtId="0" fontId="8" fillId="0" borderId="0" xfId="0" applyFont="1" applyBorder="1"/>
    <xf numFmtId="17" fontId="8" fillId="0" borderId="0" xfId="0" applyNumberFormat="1" applyFont="1" applyBorder="1"/>
    <xf numFmtId="0" fontId="8" fillId="0" borderId="0" xfId="0" applyFont="1" applyBorder="1" applyAlignment="1">
      <alignment wrapText="1"/>
    </xf>
    <xf numFmtId="0" fontId="7" fillId="0" borderId="0" xfId="0" applyFont="1" applyBorder="1" applyAlignment="1">
      <alignment wrapText="1"/>
    </xf>
    <xf numFmtId="1" fontId="7" fillId="0" borderId="1" xfId="0" applyNumberFormat="1" applyFont="1" applyBorder="1"/>
    <xf numFmtId="0" fontId="4" fillId="0" borderId="1" xfId="0" applyFont="1" applyBorder="1"/>
    <xf numFmtId="0" fontId="4" fillId="0" borderId="1" xfId="0" applyFont="1" applyBorder="1" applyAlignment="1">
      <alignment horizontal="center"/>
    </xf>
    <xf numFmtId="9" fontId="7" fillId="5" borderId="1" xfId="0" applyNumberFormat="1" applyFont="1" applyFill="1" applyBorder="1"/>
    <xf numFmtId="1" fontId="7" fillId="5" borderId="1" xfId="0" applyNumberFormat="1" applyFont="1" applyFill="1" applyBorder="1"/>
    <xf numFmtId="1" fontId="7" fillId="6" borderId="1" xfId="0" applyNumberFormat="1" applyFont="1" applyFill="1" applyBorder="1"/>
    <xf numFmtId="0" fontId="7" fillId="5" borderId="1" xfId="0" applyFont="1" applyFill="1" applyBorder="1"/>
    <xf numFmtId="9" fontId="0" fillId="5" borderId="1" xfId="0" applyNumberFormat="1" applyFill="1" applyBorder="1"/>
    <xf numFmtId="0" fontId="7" fillId="5" borderId="1" xfId="0" applyFont="1" applyFill="1" applyBorder="1" applyAlignment="1">
      <alignment horizontal="center"/>
    </xf>
    <xf numFmtId="0" fontId="2" fillId="7" borderId="1" xfId="0" applyNumberFormat="1" applyFont="1" applyFill="1" applyBorder="1" applyAlignment="1">
      <alignment horizontal="center" wrapText="1"/>
    </xf>
    <xf numFmtId="0" fontId="10" fillId="0" borderId="0" xfId="0" applyFont="1" applyBorder="1" applyAlignment="1">
      <alignment horizontal="justify" vertical="top" wrapText="1"/>
    </xf>
    <xf numFmtId="0" fontId="10" fillId="0" borderId="2" xfId="0" applyFont="1" applyBorder="1" applyAlignment="1">
      <alignment horizontal="justify"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2" fillId="0" borderId="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 fillId="0" borderId="1" xfId="0" applyFont="1" applyBorder="1" applyAlignment="1">
      <alignment horizontal="center" vertical="center" wrapText="1"/>
    </xf>
    <xf numFmtId="0" fontId="4" fillId="0" borderId="8" xfId="0" applyFont="1" applyBorder="1" applyAlignment="1">
      <alignment horizontal="left"/>
    </xf>
    <xf numFmtId="0" fontId="4" fillId="0" borderId="9" xfId="0" applyFont="1" applyBorder="1" applyAlignment="1">
      <alignment horizontal="left"/>
    </xf>
    <xf numFmtId="0" fontId="4" fillId="0" borderId="10" xfId="0" applyFont="1" applyBorder="1" applyAlignment="1">
      <alignment horizontal="left"/>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17" fontId="1" fillId="0" borderId="11"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8" fillId="0" borderId="0" xfId="0" applyFont="1" applyAlignment="1">
      <alignment horizontal="center"/>
    </xf>
    <xf numFmtId="0" fontId="3" fillId="0" borderId="1" xfId="0" applyFont="1" applyBorder="1" applyAlignment="1">
      <alignment horizontal="center" wrapText="1"/>
    </xf>
    <xf numFmtId="0" fontId="1" fillId="0" borderId="1" xfId="0" applyFont="1" applyBorder="1" applyAlignment="1">
      <alignment horizontal="left"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5" fillId="0" borderId="1" xfId="0" applyFont="1" applyBorder="1" applyAlignment="1">
      <alignment horizontal="center" vertical="center" wrapText="1"/>
    </xf>
    <xf numFmtId="0" fontId="2" fillId="0" borderId="1" xfId="0" applyFont="1" applyBorder="1" applyAlignment="1">
      <alignment horizontal="left" vertical="top"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7" fillId="0" borderId="2" xfId="0" applyFont="1" applyBorder="1" applyAlignment="1">
      <alignment horizontal="left"/>
    </xf>
    <xf numFmtId="0" fontId="8" fillId="0" borderId="2" xfId="0" applyFont="1" applyBorder="1"/>
    <xf numFmtId="0" fontId="0" fillId="0" borderId="2" xfId="0" applyBorder="1"/>
    <xf numFmtId="0" fontId="0" fillId="0" borderId="0" xfId="0"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xf>
    <xf numFmtId="0" fontId="8" fillId="0" borderId="0" xfId="0" applyFont="1" applyBorder="1" applyAlignment="1">
      <alignment horizontal="center"/>
    </xf>
    <xf numFmtId="0" fontId="8" fillId="0" borderId="17"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0" fontId="8" fillId="0" borderId="20" xfId="0" applyFont="1" applyBorder="1" applyAlignment="1">
      <alignment horizontal="center"/>
    </xf>
    <xf numFmtId="0" fontId="4" fillId="0" borderId="8" xfId="0" applyFont="1"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vertical="top"/>
    </xf>
    <xf numFmtId="0" fontId="0" fillId="0" borderId="0" xfId="0" applyNumberFormat="1" applyAlignment="1">
      <alignment vertical="top"/>
    </xf>
  </cellXfs>
  <cellStyles count="4">
    <cellStyle name="Millares 2" xfId="1"/>
    <cellStyle name="Millares 3"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88"/>
          <c:y val="9.7009094793383391E-2"/>
          <c:w val="0.81736057703769305"/>
          <c:h val="0.56323971494842218"/>
        </c:manualLayout>
      </c:layout>
      <c:lineChart>
        <c:grouping val="standard"/>
        <c:varyColors val="0"/>
        <c:ser>
          <c:idx val="0"/>
          <c:order val="0"/>
          <c:tx>
            <c:strRef>
              <c:f>PK!$M$14</c:f>
              <c:strCache>
                <c:ptCount val="1"/>
                <c:pt idx="0">
                  <c:v>2010-2011</c:v>
                </c:pt>
              </c:strCache>
            </c:strRef>
          </c:tx>
          <c:val>
            <c:numRef>
              <c:f>PK!$M$15:$M$17</c:f>
              <c:numCache>
                <c:formatCode>0%</c:formatCode>
                <c:ptCount val="3"/>
                <c:pt idx="0">
                  <c:v>5.8823529411764705E-2</c:v>
                </c:pt>
                <c:pt idx="1">
                  <c:v>0</c:v>
                </c:pt>
                <c:pt idx="2">
                  <c:v>0</c:v>
                </c:pt>
              </c:numCache>
            </c:numRef>
          </c:val>
          <c:smooth val="0"/>
        </c:ser>
        <c:ser>
          <c:idx val="1"/>
          <c:order val="1"/>
          <c:tx>
            <c:strRef>
              <c:f>PK!$P$14</c:f>
              <c:strCache>
                <c:ptCount val="1"/>
                <c:pt idx="0">
                  <c:v>2011-2012</c:v>
                </c:pt>
              </c:strCache>
            </c:strRef>
          </c:tx>
          <c:val>
            <c:numRef>
              <c:f>PK!$P$15:$P$17</c:f>
              <c:numCache>
                <c:formatCode>0%</c:formatCode>
                <c:ptCount val="3"/>
                <c:pt idx="0">
                  <c:v>0</c:v>
                </c:pt>
                <c:pt idx="1">
                  <c:v>0</c:v>
                </c:pt>
                <c:pt idx="2">
                  <c:v>0</c:v>
                </c:pt>
              </c:numCache>
            </c:numRef>
          </c:val>
          <c:smooth val="0"/>
        </c:ser>
        <c:ser>
          <c:idx val="2"/>
          <c:order val="2"/>
          <c:tx>
            <c:strRef>
              <c:f>PK!$Q$14</c:f>
              <c:strCache>
                <c:ptCount val="1"/>
                <c:pt idx="0">
                  <c:v>OPT.</c:v>
                </c:pt>
              </c:strCache>
            </c:strRef>
          </c:tx>
          <c:spPr>
            <a:ln>
              <a:solidFill>
                <a:srgbClr val="FF0000"/>
              </a:solidFill>
            </a:ln>
          </c:spPr>
          <c:marker>
            <c:symbol val="none"/>
          </c:marker>
          <c:val>
            <c:numRef>
              <c:f>PK!$Q$15:$Q$17</c:f>
              <c:numCache>
                <c:formatCode>0%</c:formatCode>
                <c:ptCount val="3"/>
                <c:pt idx="0">
                  <c:v>0.3</c:v>
                </c:pt>
                <c:pt idx="1">
                  <c:v>0.3</c:v>
                </c:pt>
                <c:pt idx="2">
                  <c:v>0.3</c:v>
                </c:pt>
              </c:numCache>
            </c:numRef>
          </c:val>
          <c:smooth val="0"/>
        </c:ser>
        <c:ser>
          <c:idx val="3"/>
          <c:order val="3"/>
          <c:tx>
            <c:strRef>
              <c:f>PK!$R$14</c:f>
              <c:strCache>
                <c:ptCount val="1"/>
                <c:pt idx="0">
                  <c:v>ESP</c:v>
                </c:pt>
              </c:strCache>
            </c:strRef>
          </c:tx>
          <c:spPr>
            <a:ln>
              <a:solidFill>
                <a:srgbClr val="FFFF00"/>
              </a:solidFill>
            </a:ln>
          </c:spPr>
          <c:marker>
            <c:symbol val="none"/>
          </c:marker>
          <c:val>
            <c:numRef>
              <c:f>PK!$R$15:$R$17</c:f>
              <c:numCache>
                <c:formatCode>0%</c:formatCode>
                <c:ptCount val="3"/>
                <c:pt idx="0">
                  <c:v>0.15</c:v>
                </c:pt>
                <c:pt idx="1">
                  <c:v>0.15</c:v>
                </c:pt>
                <c:pt idx="2">
                  <c:v>0.15</c:v>
                </c:pt>
              </c:numCache>
            </c:numRef>
          </c:val>
          <c:smooth val="0"/>
        </c:ser>
        <c:ser>
          <c:idx val="4"/>
          <c:order val="4"/>
          <c:tx>
            <c:strRef>
              <c:f>PK!$S$14</c:f>
              <c:strCache>
                <c:ptCount val="1"/>
                <c:pt idx="0">
                  <c:v>META</c:v>
                </c:pt>
              </c:strCache>
            </c:strRef>
          </c:tx>
          <c:spPr>
            <a:ln>
              <a:solidFill>
                <a:srgbClr val="00B050"/>
              </a:solidFill>
            </a:ln>
          </c:spPr>
          <c:marker>
            <c:symbol val="none"/>
          </c:marker>
          <c:val>
            <c:numRef>
              <c:f>PK!$S$15:$S$17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46652416"/>
        <c:axId val="46932736"/>
      </c:lineChart>
      <c:catAx>
        <c:axId val="4665241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46932736"/>
        <c:crossesAt val="0"/>
        <c:auto val="0"/>
        <c:lblAlgn val="ctr"/>
        <c:lblOffset val="100"/>
        <c:tickMarkSkip val="1"/>
        <c:noMultiLvlLbl val="0"/>
      </c:catAx>
      <c:valAx>
        <c:axId val="46932736"/>
        <c:scaling>
          <c:orientation val="minMax"/>
          <c:max val="0.60000000000000009"/>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46652416"/>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n-US"/>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419E-2"/>
          <c:w val="0.81736057703769283"/>
          <c:h val="0.5632397149484224"/>
        </c:manualLayout>
      </c:layout>
      <c:lineChart>
        <c:grouping val="standard"/>
        <c:varyColors val="0"/>
        <c:ser>
          <c:idx val="0"/>
          <c:order val="0"/>
          <c:tx>
            <c:strRef>
              <c:f>Kinder!$M$14</c:f>
              <c:strCache>
                <c:ptCount val="1"/>
                <c:pt idx="0">
                  <c:v>2010-2011</c:v>
                </c:pt>
              </c:strCache>
            </c:strRef>
          </c:tx>
          <c:val>
            <c:numRef>
              <c:f>Kinder!$M$15:$M$17</c:f>
              <c:numCache>
                <c:formatCode>0%</c:formatCode>
                <c:ptCount val="3"/>
                <c:pt idx="0">
                  <c:v>6.1855670103092786E-2</c:v>
                </c:pt>
                <c:pt idx="1">
                  <c:v>0</c:v>
                </c:pt>
                <c:pt idx="2">
                  <c:v>0</c:v>
                </c:pt>
              </c:numCache>
            </c:numRef>
          </c:val>
          <c:smooth val="0"/>
        </c:ser>
        <c:ser>
          <c:idx val="1"/>
          <c:order val="1"/>
          <c:tx>
            <c:strRef>
              <c:f>Kinder!$P$14</c:f>
              <c:strCache>
                <c:ptCount val="1"/>
                <c:pt idx="0">
                  <c:v>2011-2012</c:v>
                </c:pt>
              </c:strCache>
            </c:strRef>
          </c:tx>
          <c:val>
            <c:numRef>
              <c:f>Kinder!$P$15:$P$17</c:f>
              <c:numCache>
                <c:formatCode>0%</c:formatCode>
                <c:ptCount val="3"/>
                <c:pt idx="0">
                  <c:v>0</c:v>
                </c:pt>
                <c:pt idx="1">
                  <c:v>0</c:v>
                </c:pt>
                <c:pt idx="2">
                  <c:v>0</c:v>
                </c:pt>
              </c:numCache>
            </c:numRef>
          </c:val>
          <c:smooth val="0"/>
        </c:ser>
        <c:ser>
          <c:idx val="2"/>
          <c:order val="2"/>
          <c:tx>
            <c:strRef>
              <c:f>Kinder!$Q$14</c:f>
              <c:strCache>
                <c:ptCount val="1"/>
                <c:pt idx="0">
                  <c:v>OPT.</c:v>
                </c:pt>
              </c:strCache>
            </c:strRef>
          </c:tx>
          <c:spPr>
            <a:ln>
              <a:solidFill>
                <a:srgbClr val="FF0000"/>
              </a:solidFill>
            </a:ln>
          </c:spPr>
          <c:marker>
            <c:symbol val="none"/>
          </c:marker>
          <c:val>
            <c:numRef>
              <c:f>Kinder!$Q$15:$Q$17</c:f>
              <c:numCache>
                <c:formatCode>0%</c:formatCode>
                <c:ptCount val="3"/>
                <c:pt idx="0">
                  <c:v>0.3</c:v>
                </c:pt>
                <c:pt idx="1">
                  <c:v>0.3</c:v>
                </c:pt>
                <c:pt idx="2">
                  <c:v>0.3</c:v>
                </c:pt>
              </c:numCache>
            </c:numRef>
          </c:val>
          <c:smooth val="0"/>
        </c:ser>
        <c:ser>
          <c:idx val="3"/>
          <c:order val="3"/>
          <c:tx>
            <c:strRef>
              <c:f>Kinder!$R$14</c:f>
              <c:strCache>
                <c:ptCount val="1"/>
                <c:pt idx="0">
                  <c:v>ESP</c:v>
                </c:pt>
              </c:strCache>
            </c:strRef>
          </c:tx>
          <c:spPr>
            <a:ln>
              <a:solidFill>
                <a:srgbClr val="FFFF00"/>
              </a:solidFill>
            </a:ln>
          </c:spPr>
          <c:marker>
            <c:symbol val="none"/>
          </c:marker>
          <c:val>
            <c:numRef>
              <c:f>Kinder!$R$15:$R$17</c:f>
              <c:numCache>
                <c:formatCode>0%</c:formatCode>
                <c:ptCount val="3"/>
                <c:pt idx="0">
                  <c:v>0.15</c:v>
                </c:pt>
                <c:pt idx="1">
                  <c:v>0.15</c:v>
                </c:pt>
                <c:pt idx="2">
                  <c:v>0.15</c:v>
                </c:pt>
              </c:numCache>
            </c:numRef>
          </c:val>
          <c:smooth val="0"/>
        </c:ser>
        <c:ser>
          <c:idx val="4"/>
          <c:order val="4"/>
          <c:tx>
            <c:strRef>
              <c:f>Kinder!$S$14</c:f>
              <c:strCache>
                <c:ptCount val="1"/>
                <c:pt idx="0">
                  <c:v>META</c:v>
                </c:pt>
              </c:strCache>
            </c:strRef>
          </c:tx>
          <c:spPr>
            <a:ln>
              <a:solidFill>
                <a:srgbClr val="00B050"/>
              </a:solidFill>
            </a:ln>
          </c:spPr>
          <c:marker>
            <c:symbol val="none"/>
          </c:marker>
          <c:val>
            <c:numRef>
              <c:f>Kinder!$S$15:$S$17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47015808"/>
        <c:axId val="47017344"/>
      </c:lineChart>
      <c:catAx>
        <c:axId val="4701580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47017344"/>
        <c:crossesAt val="0"/>
        <c:auto val="0"/>
        <c:lblAlgn val="ctr"/>
        <c:lblOffset val="100"/>
        <c:tickMarkSkip val="1"/>
        <c:noMultiLvlLbl val="0"/>
      </c:catAx>
      <c:valAx>
        <c:axId val="47017344"/>
        <c:scaling>
          <c:orientation val="minMax"/>
          <c:max val="0.60000000000000031"/>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47015808"/>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n-US"/>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000000000000022" r="0.75000000000000022"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474E-2"/>
          <c:w val="0.8173605770376926"/>
          <c:h val="0.56323971494842262"/>
        </c:manualLayout>
      </c:layout>
      <c:lineChart>
        <c:grouping val="standard"/>
        <c:varyColors val="0"/>
        <c:ser>
          <c:idx val="0"/>
          <c:order val="0"/>
          <c:tx>
            <c:strRef>
              <c:f>Primero!$M$14</c:f>
              <c:strCache>
                <c:ptCount val="1"/>
                <c:pt idx="0">
                  <c:v>2010-2011</c:v>
                </c:pt>
              </c:strCache>
            </c:strRef>
          </c:tx>
          <c:val>
            <c:numRef>
              <c:f>Primero!$M$15:$M$17</c:f>
              <c:numCache>
                <c:formatCode>0%</c:formatCode>
                <c:ptCount val="3"/>
                <c:pt idx="0">
                  <c:v>7.4999999999999997E-2</c:v>
                </c:pt>
                <c:pt idx="1">
                  <c:v>0</c:v>
                </c:pt>
                <c:pt idx="2">
                  <c:v>0</c:v>
                </c:pt>
              </c:numCache>
            </c:numRef>
          </c:val>
          <c:smooth val="0"/>
        </c:ser>
        <c:ser>
          <c:idx val="1"/>
          <c:order val="1"/>
          <c:tx>
            <c:strRef>
              <c:f>Primero!$P$14</c:f>
              <c:strCache>
                <c:ptCount val="1"/>
                <c:pt idx="0">
                  <c:v>2011-2012</c:v>
                </c:pt>
              </c:strCache>
            </c:strRef>
          </c:tx>
          <c:val>
            <c:numRef>
              <c:f>Primero!$P$15:$P$17</c:f>
              <c:numCache>
                <c:formatCode>0%</c:formatCode>
                <c:ptCount val="3"/>
                <c:pt idx="0">
                  <c:v>0</c:v>
                </c:pt>
                <c:pt idx="1">
                  <c:v>0</c:v>
                </c:pt>
                <c:pt idx="2">
                  <c:v>0</c:v>
                </c:pt>
              </c:numCache>
            </c:numRef>
          </c:val>
          <c:smooth val="0"/>
        </c:ser>
        <c:ser>
          <c:idx val="2"/>
          <c:order val="2"/>
          <c:tx>
            <c:strRef>
              <c:f>Primero!$Q$14</c:f>
              <c:strCache>
                <c:ptCount val="1"/>
                <c:pt idx="0">
                  <c:v>OPT.</c:v>
                </c:pt>
              </c:strCache>
            </c:strRef>
          </c:tx>
          <c:spPr>
            <a:ln>
              <a:solidFill>
                <a:srgbClr val="FF0000"/>
              </a:solidFill>
            </a:ln>
          </c:spPr>
          <c:marker>
            <c:symbol val="none"/>
          </c:marker>
          <c:val>
            <c:numRef>
              <c:f>Primero!$Q$15:$Q$17</c:f>
              <c:numCache>
                <c:formatCode>0%</c:formatCode>
                <c:ptCount val="3"/>
                <c:pt idx="0">
                  <c:v>0.3</c:v>
                </c:pt>
                <c:pt idx="1">
                  <c:v>0.3</c:v>
                </c:pt>
                <c:pt idx="2">
                  <c:v>0.3</c:v>
                </c:pt>
              </c:numCache>
            </c:numRef>
          </c:val>
          <c:smooth val="0"/>
        </c:ser>
        <c:ser>
          <c:idx val="3"/>
          <c:order val="3"/>
          <c:tx>
            <c:strRef>
              <c:f>Primero!$R$14</c:f>
              <c:strCache>
                <c:ptCount val="1"/>
                <c:pt idx="0">
                  <c:v>ESP</c:v>
                </c:pt>
              </c:strCache>
            </c:strRef>
          </c:tx>
          <c:spPr>
            <a:ln>
              <a:solidFill>
                <a:srgbClr val="FFFF00"/>
              </a:solidFill>
            </a:ln>
          </c:spPr>
          <c:marker>
            <c:symbol val="none"/>
          </c:marker>
          <c:val>
            <c:numRef>
              <c:f>Primero!$R$15:$R$17</c:f>
              <c:numCache>
                <c:formatCode>0%</c:formatCode>
                <c:ptCount val="3"/>
                <c:pt idx="0">
                  <c:v>0.15</c:v>
                </c:pt>
                <c:pt idx="1">
                  <c:v>0.15</c:v>
                </c:pt>
                <c:pt idx="2">
                  <c:v>0.15</c:v>
                </c:pt>
              </c:numCache>
            </c:numRef>
          </c:val>
          <c:smooth val="0"/>
        </c:ser>
        <c:ser>
          <c:idx val="4"/>
          <c:order val="4"/>
          <c:tx>
            <c:strRef>
              <c:f>Primero!$S$14</c:f>
              <c:strCache>
                <c:ptCount val="1"/>
                <c:pt idx="0">
                  <c:v>META</c:v>
                </c:pt>
              </c:strCache>
            </c:strRef>
          </c:tx>
          <c:spPr>
            <a:ln>
              <a:solidFill>
                <a:srgbClr val="00B050"/>
              </a:solidFill>
            </a:ln>
          </c:spPr>
          <c:marker>
            <c:symbol val="none"/>
          </c:marker>
          <c:val>
            <c:numRef>
              <c:f>Primero!$S$15:$S$17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59687296"/>
        <c:axId val="59688832"/>
      </c:lineChart>
      <c:catAx>
        <c:axId val="5968729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59688832"/>
        <c:crossesAt val="0"/>
        <c:auto val="0"/>
        <c:lblAlgn val="ctr"/>
        <c:lblOffset val="100"/>
        <c:tickMarkSkip val="1"/>
        <c:noMultiLvlLbl val="0"/>
      </c:catAx>
      <c:valAx>
        <c:axId val="59688832"/>
        <c:scaling>
          <c:orientation val="minMax"/>
          <c:max val="0.60000000000000053"/>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9687296"/>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n-US"/>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000000000000044" r="0.75000000000000044"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3238278811489"/>
          <c:y val="9.7009094793383502E-2"/>
          <c:w val="0.81736057703769249"/>
          <c:h val="0.56323971494842262"/>
        </c:manualLayout>
      </c:layout>
      <c:lineChart>
        <c:grouping val="standard"/>
        <c:varyColors val="0"/>
        <c:ser>
          <c:idx val="0"/>
          <c:order val="0"/>
          <c:tx>
            <c:strRef>
              <c:f>Preprimaria!$M$14</c:f>
              <c:strCache>
                <c:ptCount val="1"/>
                <c:pt idx="0">
                  <c:v>2010-2011</c:v>
                </c:pt>
              </c:strCache>
            </c:strRef>
          </c:tx>
          <c:val>
            <c:numRef>
              <c:f>Preprimaria!$M$15:$M$17</c:f>
              <c:numCache>
                <c:formatCode>0%</c:formatCode>
                <c:ptCount val="3"/>
                <c:pt idx="0">
                  <c:v>6.5306122448979598E-2</c:v>
                </c:pt>
                <c:pt idx="1">
                  <c:v>0</c:v>
                </c:pt>
                <c:pt idx="2">
                  <c:v>0</c:v>
                </c:pt>
              </c:numCache>
            </c:numRef>
          </c:val>
          <c:smooth val="0"/>
        </c:ser>
        <c:ser>
          <c:idx val="1"/>
          <c:order val="1"/>
          <c:tx>
            <c:strRef>
              <c:f>Preprimaria!$P$14</c:f>
              <c:strCache>
                <c:ptCount val="1"/>
                <c:pt idx="0">
                  <c:v>2011-2012</c:v>
                </c:pt>
              </c:strCache>
            </c:strRef>
          </c:tx>
          <c:val>
            <c:numRef>
              <c:f>Preprimaria!$P$15:$P$17</c:f>
              <c:numCache>
                <c:formatCode>0%</c:formatCode>
                <c:ptCount val="3"/>
                <c:pt idx="0">
                  <c:v>0</c:v>
                </c:pt>
                <c:pt idx="1">
                  <c:v>0</c:v>
                </c:pt>
                <c:pt idx="2">
                  <c:v>0</c:v>
                </c:pt>
              </c:numCache>
            </c:numRef>
          </c:val>
          <c:smooth val="0"/>
        </c:ser>
        <c:ser>
          <c:idx val="2"/>
          <c:order val="2"/>
          <c:tx>
            <c:strRef>
              <c:f>Preprimaria!$Q$14</c:f>
              <c:strCache>
                <c:ptCount val="1"/>
                <c:pt idx="0">
                  <c:v>OPT.</c:v>
                </c:pt>
              </c:strCache>
            </c:strRef>
          </c:tx>
          <c:spPr>
            <a:ln>
              <a:solidFill>
                <a:srgbClr val="FF0000"/>
              </a:solidFill>
            </a:ln>
          </c:spPr>
          <c:marker>
            <c:symbol val="none"/>
          </c:marker>
          <c:val>
            <c:numRef>
              <c:f>Preprimaria!$Q$15:$Q$17</c:f>
              <c:numCache>
                <c:formatCode>0%</c:formatCode>
                <c:ptCount val="3"/>
                <c:pt idx="0">
                  <c:v>0.3</c:v>
                </c:pt>
                <c:pt idx="1">
                  <c:v>0.3</c:v>
                </c:pt>
                <c:pt idx="2">
                  <c:v>0.3</c:v>
                </c:pt>
              </c:numCache>
            </c:numRef>
          </c:val>
          <c:smooth val="0"/>
        </c:ser>
        <c:ser>
          <c:idx val="3"/>
          <c:order val="3"/>
          <c:tx>
            <c:strRef>
              <c:f>Preprimaria!$R$14</c:f>
              <c:strCache>
                <c:ptCount val="1"/>
                <c:pt idx="0">
                  <c:v>ESP</c:v>
                </c:pt>
              </c:strCache>
            </c:strRef>
          </c:tx>
          <c:spPr>
            <a:ln>
              <a:solidFill>
                <a:srgbClr val="FFFF00"/>
              </a:solidFill>
            </a:ln>
          </c:spPr>
          <c:marker>
            <c:symbol val="none"/>
          </c:marker>
          <c:val>
            <c:numRef>
              <c:f>Preprimaria!$R$15:$R$17</c:f>
              <c:numCache>
                <c:formatCode>0%</c:formatCode>
                <c:ptCount val="3"/>
                <c:pt idx="0">
                  <c:v>0.15</c:v>
                </c:pt>
                <c:pt idx="1">
                  <c:v>0.15</c:v>
                </c:pt>
                <c:pt idx="2">
                  <c:v>0.15</c:v>
                </c:pt>
              </c:numCache>
            </c:numRef>
          </c:val>
          <c:smooth val="0"/>
        </c:ser>
        <c:ser>
          <c:idx val="4"/>
          <c:order val="4"/>
          <c:tx>
            <c:strRef>
              <c:f>Preprimaria!$S$14</c:f>
              <c:strCache>
                <c:ptCount val="1"/>
                <c:pt idx="0">
                  <c:v>META</c:v>
                </c:pt>
              </c:strCache>
            </c:strRef>
          </c:tx>
          <c:spPr>
            <a:ln>
              <a:solidFill>
                <a:srgbClr val="00B050"/>
              </a:solidFill>
            </a:ln>
          </c:spPr>
          <c:marker>
            <c:symbol val="none"/>
          </c:marker>
          <c:val>
            <c:numRef>
              <c:f>Preprimaria!$S$15:$S$17</c:f>
              <c:numCache>
                <c:formatCode>0%</c:formatCode>
                <c:ptCount val="3"/>
                <c:pt idx="0">
                  <c:v>0.1</c:v>
                </c:pt>
                <c:pt idx="1">
                  <c:v>0.1</c:v>
                </c:pt>
                <c:pt idx="2">
                  <c:v>0.1</c:v>
                </c:pt>
              </c:numCache>
            </c:numRef>
          </c:val>
          <c:smooth val="0"/>
        </c:ser>
        <c:dLbls>
          <c:showLegendKey val="0"/>
          <c:showVal val="0"/>
          <c:showCatName val="0"/>
          <c:showSerName val="0"/>
          <c:showPercent val="0"/>
          <c:showBubbleSize val="0"/>
        </c:dLbls>
        <c:marker val="1"/>
        <c:smooth val="0"/>
        <c:axId val="59767424"/>
        <c:axId val="59773312"/>
      </c:lineChart>
      <c:catAx>
        <c:axId val="5976742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59773312"/>
        <c:crossesAt val="0"/>
        <c:auto val="0"/>
        <c:lblAlgn val="ctr"/>
        <c:lblOffset val="100"/>
        <c:tickMarkSkip val="1"/>
        <c:noMultiLvlLbl val="0"/>
      </c:catAx>
      <c:valAx>
        <c:axId val="59773312"/>
        <c:scaling>
          <c:orientation val="minMax"/>
          <c:max val="0.60000000000000064"/>
          <c:min val="0"/>
        </c:scaling>
        <c:delete val="0"/>
        <c:axPos val="l"/>
        <c:numFmt formatCode="0%"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59767424"/>
        <c:crosses val="autoZero"/>
        <c:crossBetween val="midCat"/>
        <c:majorUnit val="0.2"/>
        <c:minorUnit val="0.1"/>
      </c:valAx>
      <c:dTable>
        <c:showHorzBorder val="1"/>
        <c:showVertBorder val="1"/>
        <c:showOutline val="1"/>
        <c:showKeys val="0"/>
        <c:spPr>
          <a:ln w="3175">
            <a:solidFill>
              <a:srgbClr val="000000"/>
            </a:solidFill>
            <a:prstDash val="solid"/>
          </a:ln>
        </c:spPr>
        <c:txPr>
          <a:bodyPr/>
          <a:lstStyle/>
          <a:p>
            <a:pPr rtl="0">
              <a:defRPr sz="600" b="0" i="0" u="none" strike="noStrike" baseline="0">
                <a:solidFill>
                  <a:srgbClr val="000000"/>
                </a:solidFill>
                <a:latin typeface="Arial"/>
                <a:ea typeface="Arial"/>
                <a:cs typeface="Arial"/>
              </a:defRPr>
            </a:pPr>
            <a:endParaRPr lang="en-US"/>
          </a:p>
        </c:txPr>
      </c:dTable>
      <c:spPr>
        <a:solidFill>
          <a:schemeClr val="bg1"/>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000000000000078" r="0.75000000000000078" t="1"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59998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599982" name="Freeform 2"/>
        <xdr:cNvSpPr>
          <a:spLocks/>
        </xdr:cNvSpPr>
      </xdr:nvSpPr>
      <xdr:spPr bwMode="auto">
        <a:xfrm flipV="1">
          <a:off x="476250" y="3733800"/>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twoCellAnchor editAs="oneCell">
    <xdr:from>
      <xdr:col>0</xdr:col>
      <xdr:colOff>743028</xdr:colOff>
      <xdr:row>39</xdr:row>
      <xdr:rowOff>80971</xdr:rowOff>
    </xdr:from>
    <xdr:to>
      <xdr:col>3</xdr:col>
      <xdr:colOff>247728</xdr:colOff>
      <xdr:row>39</xdr:row>
      <xdr:rowOff>623896</xdr:rowOff>
    </xdr:to>
    <xdr:pic>
      <xdr:nvPicPr>
        <xdr:cNvPr id="4" name="Picture 3" descr="FirmaCfayad"/>
        <xdr:cNvPicPr/>
      </xdr:nvPicPr>
      <xdr:blipFill>
        <a:blip xmlns:r="http://schemas.openxmlformats.org/officeDocument/2006/relationships" r:embed="rId2"/>
        <a:srcRect/>
        <a:stretch>
          <a:fillRect/>
        </a:stretch>
      </xdr:blipFill>
      <xdr:spPr bwMode="auto">
        <a:xfrm>
          <a:off x="743028" y="8310571"/>
          <a:ext cx="1790700" cy="5429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6061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606122" name="Freeform 2"/>
        <xdr:cNvSpPr>
          <a:spLocks/>
        </xdr:cNvSpPr>
      </xdr:nvSpPr>
      <xdr:spPr bwMode="auto">
        <a:xfrm flipV="1">
          <a:off x="476250" y="3733800"/>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twoCellAnchor editAs="oneCell">
    <xdr:from>
      <xdr:col>0</xdr:col>
      <xdr:colOff>720313</xdr:colOff>
      <xdr:row>39</xdr:row>
      <xdr:rowOff>119060</xdr:rowOff>
    </xdr:from>
    <xdr:to>
      <xdr:col>3</xdr:col>
      <xdr:colOff>225013</xdr:colOff>
      <xdr:row>39</xdr:row>
      <xdr:rowOff>661985</xdr:rowOff>
    </xdr:to>
    <xdr:pic>
      <xdr:nvPicPr>
        <xdr:cNvPr id="4" name="Picture 3" descr="FirmaCfayad"/>
        <xdr:cNvPicPr/>
      </xdr:nvPicPr>
      <xdr:blipFill>
        <a:blip xmlns:r="http://schemas.openxmlformats.org/officeDocument/2006/relationships" r:embed="rId2"/>
        <a:srcRect/>
        <a:stretch>
          <a:fillRect/>
        </a:stretch>
      </xdr:blipFill>
      <xdr:spPr bwMode="auto">
        <a:xfrm>
          <a:off x="720313" y="8233169"/>
          <a:ext cx="1790700" cy="5429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60816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608170" name="Freeform 2"/>
        <xdr:cNvSpPr>
          <a:spLocks/>
        </xdr:cNvSpPr>
      </xdr:nvSpPr>
      <xdr:spPr bwMode="auto">
        <a:xfrm flipV="1">
          <a:off x="476250" y="3733800"/>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twoCellAnchor editAs="oneCell">
    <xdr:from>
      <xdr:col>1</xdr:col>
      <xdr:colOff>80</xdr:colOff>
      <xdr:row>39</xdr:row>
      <xdr:rowOff>114312</xdr:rowOff>
    </xdr:from>
    <xdr:to>
      <xdr:col>3</xdr:col>
      <xdr:colOff>266780</xdr:colOff>
      <xdr:row>39</xdr:row>
      <xdr:rowOff>657237</xdr:rowOff>
    </xdr:to>
    <xdr:pic>
      <xdr:nvPicPr>
        <xdr:cNvPr id="4" name="Picture 3" descr="FirmaCfayad"/>
        <xdr:cNvPicPr/>
      </xdr:nvPicPr>
      <xdr:blipFill>
        <a:blip xmlns:r="http://schemas.openxmlformats.org/officeDocument/2006/relationships" r:embed="rId2"/>
        <a:srcRect/>
        <a:stretch>
          <a:fillRect/>
        </a:stretch>
      </xdr:blipFill>
      <xdr:spPr bwMode="auto">
        <a:xfrm>
          <a:off x="762080" y="8258187"/>
          <a:ext cx="1790700" cy="5429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228600</xdr:colOff>
      <xdr:row>13</xdr:row>
      <xdr:rowOff>95250</xdr:rowOff>
    </xdr:from>
    <xdr:to>
      <xdr:col>5</xdr:col>
      <xdr:colOff>447675</xdr:colOff>
      <xdr:row>30</xdr:row>
      <xdr:rowOff>0</xdr:rowOff>
    </xdr:to>
    <xdr:graphicFrame macro="">
      <xdr:nvGraphicFramePr>
        <xdr:cNvPr id="261021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16</xdr:row>
      <xdr:rowOff>76200</xdr:rowOff>
    </xdr:from>
    <xdr:to>
      <xdr:col>0</xdr:col>
      <xdr:colOff>476250</xdr:colOff>
      <xdr:row>19</xdr:row>
      <xdr:rowOff>133350</xdr:rowOff>
    </xdr:to>
    <xdr:sp macro="" textlink="">
      <xdr:nvSpPr>
        <xdr:cNvPr id="2610218" name="Freeform 2"/>
        <xdr:cNvSpPr>
          <a:spLocks/>
        </xdr:cNvSpPr>
      </xdr:nvSpPr>
      <xdr:spPr bwMode="auto">
        <a:xfrm flipV="1">
          <a:off x="476250" y="3743325"/>
          <a:ext cx="0" cy="542925"/>
        </a:xfrm>
        <a:custGeom>
          <a:avLst/>
          <a:gdLst>
            <a:gd name="T0" fmla="*/ 0 w 1"/>
            <a:gd name="T1" fmla="*/ 2147483647 h 208"/>
            <a:gd name="T2" fmla="*/ 0 w 1"/>
            <a:gd name="T3" fmla="*/ 2147483647 h 208"/>
            <a:gd name="T4" fmla="*/ 0 w 1"/>
            <a:gd name="T5" fmla="*/ 2147483647 h 208"/>
            <a:gd name="T6" fmla="*/ 0 w 1"/>
            <a:gd name="T7" fmla="*/ 0 h 208"/>
            <a:gd name="T8" fmla="*/ 0 60000 65536"/>
            <a:gd name="T9" fmla="*/ 0 60000 65536"/>
            <a:gd name="T10" fmla="*/ 0 60000 65536"/>
            <a:gd name="T11" fmla="*/ 0 60000 65536"/>
            <a:gd name="T12" fmla="*/ 0 w 1"/>
            <a:gd name="T13" fmla="*/ 0 h 208"/>
            <a:gd name="T14" fmla="*/ 0 w 1"/>
            <a:gd name="T15" fmla="*/ 208 h 208"/>
          </a:gdLst>
          <a:ahLst/>
          <a:cxnLst>
            <a:cxn ang="T8">
              <a:pos x="T0" y="T1"/>
            </a:cxn>
            <a:cxn ang="T9">
              <a:pos x="T2" y="T3"/>
            </a:cxn>
            <a:cxn ang="T10">
              <a:pos x="T4" y="T5"/>
            </a:cxn>
            <a:cxn ang="T11">
              <a:pos x="T6" y="T7"/>
            </a:cxn>
          </a:cxnLst>
          <a:rect l="T12" t="T13" r="T14" b="T15"/>
          <a:pathLst>
            <a:path w="1" h="208">
              <a:moveTo>
                <a:pt x="0" y="208"/>
              </a:moveTo>
              <a:lnTo>
                <a:pt x="0" y="187"/>
              </a:lnTo>
              <a:lnTo>
                <a:pt x="1" y="73"/>
              </a:lnTo>
              <a:lnTo>
                <a:pt x="1" y="0"/>
              </a:lnTo>
            </a:path>
          </a:pathLst>
        </a:custGeom>
        <a:noFill/>
        <a:ln w="38100">
          <a:solidFill>
            <a:srgbClr val="000000"/>
          </a:solidFill>
          <a:round/>
          <a:headEnd/>
          <a:tailEnd type="triangle" w="med" len="med"/>
        </a:ln>
      </xdr:spPr>
    </xdr:sp>
    <xdr:clientData/>
  </xdr:twoCellAnchor>
  <xdr:twoCellAnchor editAs="oneCell">
    <xdr:from>
      <xdr:col>1</xdr:col>
      <xdr:colOff>26508</xdr:colOff>
      <xdr:row>39</xdr:row>
      <xdr:rowOff>89964</xdr:rowOff>
    </xdr:from>
    <xdr:to>
      <xdr:col>3</xdr:col>
      <xdr:colOff>293208</xdr:colOff>
      <xdr:row>41</xdr:row>
      <xdr:rowOff>431805</xdr:rowOff>
    </xdr:to>
    <xdr:pic>
      <xdr:nvPicPr>
        <xdr:cNvPr id="4" name="Picture 3" descr="FirmaCfayad"/>
        <xdr:cNvPicPr/>
      </xdr:nvPicPr>
      <xdr:blipFill>
        <a:blip xmlns:r="http://schemas.openxmlformats.org/officeDocument/2006/relationships" r:embed="rId2"/>
        <a:srcRect/>
        <a:stretch>
          <a:fillRect/>
        </a:stretch>
      </xdr:blipFill>
      <xdr:spPr bwMode="auto">
        <a:xfrm>
          <a:off x="788508" y="9302756"/>
          <a:ext cx="1790700" cy="542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38100"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38100"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3" sqref="C3"/>
    </sheetView>
  </sheetViews>
  <sheetFormatPr defaultColWidth="11.42578125" defaultRowHeight="12.75" x14ac:dyDescent="0.2"/>
  <sheetData>
    <row r="1" spans="1:4" x14ac:dyDescent="0.2">
      <c r="A1" s="40" t="s">
        <v>28</v>
      </c>
      <c r="B1" s="41" t="s">
        <v>45</v>
      </c>
      <c r="C1" s="41" t="s">
        <v>46</v>
      </c>
      <c r="D1" s="41" t="s">
        <v>47</v>
      </c>
    </row>
    <row r="2" spans="1:4" x14ac:dyDescent="0.2">
      <c r="A2" s="24" t="s">
        <v>29</v>
      </c>
      <c r="B2" s="22"/>
      <c r="C2" s="22"/>
      <c r="D2" s="22"/>
    </row>
    <row r="3" spans="1:4" x14ac:dyDescent="0.2">
      <c r="A3" s="24" t="s">
        <v>18</v>
      </c>
      <c r="B3" s="22"/>
      <c r="C3" s="22"/>
      <c r="D3" s="22"/>
    </row>
    <row r="4" spans="1:4" x14ac:dyDescent="0.2">
      <c r="A4" s="24" t="s">
        <v>19</v>
      </c>
      <c r="B4" s="22"/>
      <c r="C4" s="22"/>
      <c r="D4" s="22"/>
    </row>
    <row r="5" spans="1:4" x14ac:dyDescent="0.2">
      <c r="A5" s="24" t="s">
        <v>20</v>
      </c>
      <c r="B5" s="22"/>
      <c r="C5" s="22"/>
      <c r="D5" s="22"/>
    </row>
    <row r="6" spans="1:4" x14ac:dyDescent="0.2">
      <c r="A6" s="24" t="s">
        <v>30</v>
      </c>
      <c r="B6" s="22"/>
      <c r="C6" s="22"/>
      <c r="D6" s="22"/>
    </row>
    <row r="7" spans="1:4" x14ac:dyDescent="0.2">
      <c r="A7" s="24" t="s">
        <v>43</v>
      </c>
      <c r="B7" s="22"/>
      <c r="C7" s="22"/>
      <c r="D7" s="22"/>
    </row>
    <row r="8" spans="1:4" x14ac:dyDescent="0.2">
      <c r="A8" s="24" t="s">
        <v>14</v>
      </c>
      <c r="B8" s="22"/>
      <c r="C8" s="22"/>
      <c r="D8" s="22"/>
    </row>
    <row r="9" spans="1:4" x14ac:dyDescent="0.2">
      <c r="A9" s="24" t="s">
        <v>15</v>
      </c>
      <c r="B9" s="22"/>
      <c r="C9" s="22"/>
      <c r="D9" s="22"/>
    </row>
    <row r="10" spans="1:4" x14ac:dyDescent="0.2">
      <c r="A10" s="24" t="s">
        <v>44</v>
      </c>
      <c r="B10" s="22"/>
      <c r="C10" s="22"/>
      <c r="D10" s="22"/>
    </row>
    <row r="11" spans="1:4" x14ac:dyDescent="0.2">
      <c r="A11" s="24" t="s">
        <v>16</v>
      </c>
      <c r="B11" s="22"/>
      <c r="C11" s="22"/>
      <c r="D11" s="22"/>
    </row>
    <row r="12" spans="1:4" x14ac:dyDescent="0.2">
      <c r="A12" s="24" t="s">
        <v>17</v>
      </c>
      <c r="B12" s="22"/>
      <c r="C12" s="22"/>
      <c r="D12" s="2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abSelected="1" topLeftCell="A13" zoomScale="130" zoomScaleNormal="130" workbookViewId="0">
      <selection activeCell="A5" sqref="A5:F5"/>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4" t="s">
        <v>1</v>
      </c>
      <c r="B2" s="75"/>
      <c r="C2" s="75"/>
      <c r="D2" s="75"/>
      <c r="E2" s="75"/>
      <c r="F2" s="76"/>
    </row>
    <row r="3" spans="1:26" x14ac:dyDescent="0.2">
      <c r="A3" s="77"/>
      <c r="B3" s="78"/>
      <c r="C3" s="78"/>
      <c r="D3" s="78"/>
      <c r="E3" s="78"/>
      <c r="F3" s="79"/>
    </row>
    <row r="4" spans="1:26" x14ac:dyDescent="0.2">
      <c r="A4" s="69" t="s">
        <v>33</v>
      </c>
      <c r="B4" s="69"/>
      <c r="C4" s="69"/>
      <c r="D4" s="69"/>
      <c r="E4" s="69"/>
      <c r="F4" s="69"/>
    </row>
    <row r="5" spans="1:26" ht="27.75" customHeight="1" x14ac:dyDescent="0.2">
      <c r="A5" s="69" t="s">
        <v>65</v>
      </c>
      <c r="B5" s="73"/>
      <c r="C5" s="73"/>
      <c r="D5" s="73"/>
      <c r="E5" s="73"/>
      <c r="F5" s="73"/>
      <c r="G5" s="3"/>
      <c r="H5" s="3"/>
      <c r="I5" s="3"/>
      <c r="J5" s="3"/>
      <c r="K5" s="3"/>
      <c r="L5" s="3"/>
      <c r="M5" s="17"/>
      <c r="N5" s="3"/>
      <c r="O5" s="3"/>
      <c r="P5" s="17"/>
      <c r="Q5" s="17"/>
      <c r="R5" s="17"/>
      <c r="S5" s="17"/>
    </row>
    <row r="6" spans="1:26" ht="39.75" customHeight="1" x14ac:dyDescent="0.2">
      <c r="A6" s="93" t="s">
        <v>64</v>
      </c>
      <c r="B6" s="94"/>
      <c r="C6" s="94"/>
      <c r="D6" s="94"/>
      <c r="E6" s="94"/>
      <c r="F6" s="9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34</v>
      </c>
      <c r="E8" s="63" t="s">
        <v>12</v>
      </c>
      <c r="F8" s="65" t="s">
        <v>35</v>
      </c>
    </row>
    <row r="9" spans="1:26" x14ac:dyDescent="0.2">
      <c r="A9" s="60" t="s">
        <v>11</v>
      </c>
      <c r="B9" s="61"/>
      <c r="C9" s="62"/>
      <c r="D9" s="7" t="s">
        <v>34</v>
      </c>
      <c r="E9" s="64"/>
      <c r="F9" s="66"/>
    </row>
    <row r="10" spans="1:26" ht="25.5" x14ac:dyDescent="0.2">
      <c r="A10" s="59" t="s">
        <v>3</v>
      </c>
      <c r="B10" s="59"/>
      <c r="C10" s="59"/>
      <c r="D10" s="5" t="s">
        <v>10</v>
      </c>
      <c r="E10" s="5" t="s">
        <v>4</v>
      </c>
      <c r="F10" s="5" t="s">
        <v>5</v>
      </c>
      <c r="W10" s="25"/>
      <c r="X10" s="25"/>
      <c r="Y10" s="25"/>
      <c r="Z10" s="25"/>
    </row>
    <row r="11" spans="1:26" x14ac:dyDescent="0.2">
      <c r="A11" s="6" t="s">
        <v>23</v>
      </c>
      <c r="B11" s="6" t="s">
        <v>6</v>
      </c>
      <c r="C11" s="6" t="s">
        <v>21</v>
      </c>
      <c r="D11" s="54"/>
      <c r="E11" s="57" t="s">
        <v>42</v>
      </c>
      <c r="F11" s="55" t="s">
        <v>41</v>
      </c>
      <c r="W11" s="25"/>
      <c r="X11" s="25"/>
      <c r="Y11" s="25"/>
      <c r="Z11" s="25"/>
    </row>
    <row r="12" spans="1:26" ht="32.25" customHeight="1" x14ac:dyDescent="0.2">
      <c r="A12" s="23"/>
      <c r="B12" s="21"/>
      <c r="C12" s="20"/>
      <c r="D12" s="54"/>
      <c r="E12" s="58"/>
      <c r="F12" s="56"/>
      <c r="I12">
        <v>320</v>
      </c>
      <c r="W12" s="25"/>
      <c r="X12" s="25"/>
      <c r="Y12" s="25"/>
      <c r="Z12" s="25"/>
    </row>
    <row r="13" spans="1:26" x14ac:dyDescent="0.2">
      <c r="A13" s="13"/>
      <c r="H13" s="81" t="s">
        <v>50</v>
      </c>
      <c r="I13" s="82"/>
      <c r="J13" s="82"/>
      <c r="K13" s="82"/>
      <c r="L13" s="82"/>
      <c r="M13" s="82"/>
    </row>
    <row r="14" spans="1:26" x14ac:dyDescent="0.2">
      <c r="A14" s="67"/>
      <c r="B14" s="67"/>
      <c r="C14" s="67"/>
      <c r="D14" s="67"/>
      <c r="E14" s="83"/>
      <c r="F14" s="83"/>
      <c r="H14" s="9" t="s">
        <v>37</v>
      </c>
      <c r="I14" s="9" t="s">
        <v>26</v>
      </c>
      <c r="J14" s="9" t="s">
        <v>27</v>
      </c>
      <c r="K14" s="9" t="s">
        <v>39</v>
      </c>
      <c r="L14" s="9" t="s">
        <v>40</v>
      </c>
      <c r="M14" s="18" t="s">
        <v>32</v>
      </c>
      <c r="N14" s="9" t="s">
        <v>39</v>
      </c>
      <c r="O14" s="9" t="s">
        <v>40</v>
      </c>
      <c r="P14" s="18" t="s">
        <v>38</v>
      </c>
      <c r="Q14" s="18" t="s">
        <v>13</v>
      </c>
      <c r="R14" s="18" t="s">
        <v>22</v>
      </c>
      <c r="S14" s="18" t="s">
        <v>3</v>
      </c>
    </row>
    <row r="15" spans="1:26" x14ac:dyDescent="0.2">
      <c r="A15" s="67"/>
      <c r="B15" s="67"/>
      <c r="C15" s="67"/>
      <c r="D15" s="67"/>
      <c r="E15" s="83"/>
      <c r="F15" s="83"/>
      <c r="H15" s="45">
        <v>1</v>
      </c>
      <c r="I15" s="42">
        <f>150/$I$12</f>
        <v>0.46875</v>
      </c>
      <c r="J15" s="42">
        <f>100/I$12</f>
        <v>0.3125</v>
      </c>
      <c r="K15" s="43">
        <v>4</v>
      </c>
      <c r="L15" s="43">
        <v>68</v>
      </c>
      <c r="M15" s="46">
        <f>K15/L15</f>
        <v>5.8823529411764705E-2</v>
      </c>
      <c r="N15" s="44"/>
      <c r="O15" s="44"/>
      <c r="P15" s="30" t="e">
        <f>N15/O15</f>
        <v>#DIV/0!</v>
      </c>
      <c r="Q15" s="12">
        <v>0.3</v>
      </c>
      <c r="R15" s="12">
        <v>0.15</v>
      </c>
      <c r="S15" s="12">
        <v>0.1</v>
      </c>
    </row>
    <row r="16" spans="1:26" x14ac:dyDescent="0.2">
      <c r="A16" s="67"/>
      <c r="B16" s="67"/>
      <c r="C16" s="67"/>
      <c r="D16" s="67"/>
      <c r="E16" s="83"/>
      <c r="F16" s="83"/>
      <c r="H16" s="10">
        <v>2</v>
      </c>
      <c r="I16" s="14">
        <f>155/$I$12</f>
        <v>0.484375</v>
      </c>
      <c r="J16" s="14">
        <f>105/I$12</f>
        <v>0.328125</v>
      </c>
      <c r="K16" s="39"/>
      <c r="L16" s="39"/>
      <c r="M16" s="30" t="e">
        <f>K16/L16</f>
        <v>#DIV/0!</v>
      </c>
      <c r="N16" s="39"/>
      <c r="O16" s="39"/>
      <c r="P16" s="30" t="e">
        <f>N16/O16</f>
        <v>#DIV/0!</v>
      </c>
      <c r="Q16" s="12">
        <v>0.3</v>
      </c>
      <c r="R16" s="12">
        <v>0.15</v>
      </c>
      <c r="S16" s="12">
        <v>0.1</v>
      </c>
    </row>
    <row r="17" spans="1:26" x14ac:dyDescent="0.2">
      <c r="A17" s="67"/>
      <c r="B17" s="67"/>
      <c r="C17" s="67"/>
      <c r="D17" s="67"/>
      <c r="E17" s="83"/>
      <c r="F17" s="83"/>
      <c r="H17" s="10">
        <v>3</v>
      </c>
      <c r="I17" s="14">
        <f>160/$I$12</f>
        <v>0.5</v>
      </c>
      <c r="J17" s="14">
        <f>110/I$12</f>
        <v>0.34375</v>
      </c>
      <c r="K17" s="39"/>
      <c r="L17" s="39"/>
      <c r="M17" s="30" t="e">
        <f>K17/L17</f>
        <v>#DIV/0!</v>
      </c>
      <c r="N17" s="39"/>
      <c r="O17" s="39"/>
      <c r="P17" s="30" t="e">
        <f>N17/O17</f>
        <v>#DIV/0!</v>
      </c>
      <c r="Q17" s="12">
        <v>0.3</v>
      </c>
      <c r="R17" s="12">
        <v>0.15</v>
      </c>
      <c r="S17" s="12">
        <v>0.1</v>
      </c>
    </row>
    <row r="18" spans="1:26" x14ac:dyDescent="0.2">
      <c r="A18" s="67"/>
      <c r="B18" s="67"/>
      <c r="C18" s="67"/>
      <c r="D18" s="67"/>
      <c r="E18" s="83"/>
      <c r="F18" s="83"/>
      <c r="H18" s="26"/>
      <c r="I18" s="27">
        <f>165/$I$12</f>
        <v>0.515625</v>
      </c>
      <c r="J18" s="27">
        <f>115/I$12</f>
        <v>0.359375</v>
      </c>
      <c r="K18" s="27"/>
      <c r="L18" s="27"/>
      <c r="M18" s="28"/>
      <c r="N18" s="27"/>
      <c r="O18" s="27"/>
      <c r="P18" s="28"/>
      <c r="Q18" s="19"/>
      <c r="R18" s="19"/>
      <c r="S18" s="19"/>
    </row>
    <row r="19" spans="1:26" x14ac:dyDescent="0.2">
      <c r="A19" s="67"/>
      <c r="B19" s="67"/>
      <c r="C19" s="67"/>
      <c r="D19" s="67"/>
      <c r="E19" s="83"/>
      <c r="F19" s="83"/>
      <c r="H19" s="80" t="s">
        <v>48</v>
      </c>
      <c r="I19" s="80"/>
      <c r="J19" s="80"/>
      <c r="K19" s="80"/>
      <c r="L19" s="80"/>
      <c r="M19" s="80"/>
      <c r="N19" s="27"/>
      <c r="O19" s="27"/>
      <c r="P19" s="28"/>
      <c r="Q19" s="19"/>
      <c r="R19" s="19"/>
      <c r="S19" s="19"/>
    </row>
    <row r="20" spans="1:26" x14ac:dyDescent="0.2">
      <c r="A20" s="67"/>
      <c r="B20" s="67"/>
      <c r="C20" s="67"/>
      <c r="D20" s="67"/>
      <c r="E20" s="83"/>
      <c r="F20" s="83"/>
      <c r="H20" s="9" t="s">
        <v>37</v>
      </c>
      <c r="I20" s="9" t="s">
        <v>26</v>
      </c>
      <c r="J20" s="9" t="s">
        <v>27</v>
      </c>
      <c r="K20" s="9" t="s">
        <v>39</v>
      </c>
      <c r="L20" s="9" t="s">
        <v>40</v>
      </c>
      <c r="M20" s="18" t="s">
        <v>32</v>
      </c>
      <c r="N20" s="27"/>
      <c r="O20" s="27"/>
      <c r="P20" s="28"/>
      <c r="Q20" s="19"/>
      <c r="R20" s="19"/>
      <c r="S20" s="19"/>
    </row>
    <row r="21" spans="1:26" x14ac:dyDescent="0.2">
      <c r="A21" s="67"/>
      <c r="B21" s="67"/>
      <c r="C21" s="67"/>
      <c r="D21" s="67"/>
      <c r="E21" s="83"/>
      <c r="F21" s="83"/>
      <c r="H21" s="45">
        <v>1</v>
      </c>
      <c r="I21" s="42">
        <f>150/$I$12</f>
        <v>0.46875</v>
      </c>
      <c r="J21" s="42">
        <f>100/I$12</f>
        <v>0.3125</v>
      </c>
      <c r="K21" s="43">
        <v>15</v>
      </c>
      <c r="L21" s="43">
        <v>68</v>
      </c>
      <c r="M21" s="46">
        <f>K21/L21</f>
        <v>0.22058823529411764</v>
      </c>
      <c r="N21" s="27"/>
      <c r="O21" s="27"/>
      <c r="P21" s="28"/>
      <c r="Q21" s="19"/>
      <c r="R21" s="19"/>
      <c r="S21" s="19"/>
    </row>
    <row r="22" spans="1:26" x14ac:dyDescent="0.2">
      <c r="A22" s="67"/>
      <c r="B22" s="67"/>
      <c r="C22" s="67"/>
      <c r="D22" s="67"/>
      <c r="E22" s="83"/>
      <c r="F22" s="83"/>
      <c r="H22" s="10">
        <v>2</v>
      </c>
      <c r="I22" s="14">
        <f>155/$I$12</f>
        <v>0.484375</v>
      </c>
      <c r="J22" s="14">
        <f>105/I$12</f>
        <v>0.328125</v>
      </c>
      <c r="K22" s="39"/>
      <c r="L22" s="39"/>
      <c r="M22" s="30" t="e">
        <f>K22/L22</f>
        <v>#DIV/0!</v>
      </c>
      <c r="N22" s="27"/>
      <c r="O22" s="27"/>
      <c r="P22" s="28"/>
      <c r="Q22" s="19"/>
      <c r="R22" s="19"/>
      <c r="S22" s="19"/>
    </row>
    <row r="23" spans="1:26" x14ac:dyDescent="0.2">
      <c r="A23" s="67"/>
      <c r="B23" s="67"/>
      <c r="C23" s="67"/>
      <c r="D23" s="67"/>
      <c r="E23" s="83"/>
      <c r="F23" s="83"/>
      <c r="H23" s="10">
        <v>3</v>
      </c>
      <c r="I23" s="14">
        <f>160/$I$12</f>
        <v>0.5</v>
      </c>
      <c r="J23" s="14">
        <f>110/I$12</f>
        <v>0.34375</v>
      </c>
      <c r="K23" s="39"/>
      <c r="L23" s="39"/>
      <c r="M23" s="30" t="e">
        <f>K23/L23</f>
        <v>#DIV/0!</v>
      </c>
      <c r="N23" s="27"/>
      <c r="O23" s="27"/>
      <c r="P23" s="28"/>
      <c r="Q23" s="19"/>
      <c r="R23" s="19"/>
      <c r="S23" s="19"/>
    </row>
    <row r="24" spans="1:26" x14ac:dyDescent="0.2">
      <c r="A24" s="67"/>
      <c r="B24" s="67"/>
      <c r="C24" s="67"/>
      <c r="D24" s="67"/>
      <c r="E24" s="83"/>
      <c r="F24" s="83"/>
      <c r="H24" s="26"/>
      <c r="I24" s="27"/>
      <c r="J24" s="27"/>
      <c r="K24" s="27"/>
      <c r="L24" s="27"/>
      <c r="M24" s="29"/>
      <c r="N24" s="27"/>
      <c r="O24" s="27"/>
      <c r="P24" s="29"/>
      <c r="Q24" s="19"/>
      <c r="R24" s="19"/>
      <c r="S24" s="19"/>
    </row>
    <row r="25" spans="1:26" x14ac:dyDescent="0.2">
      <c r="A25" s="67"/>
      <c r="B25" s="67"/>
      <c r="C25" s="67"/>
      <c r="D25" s="67"/>
      <c r="E25" s="83"/>
      <c r="F25" s="83"/>
      <c r="H25" s="80" t="s">
        <v>49</v>
      </c>
      <c r="I25" s="80"/>
      <c r="J25" s="80"/>
      <c r="K25" s="80"/>
      <c r="L25" s="80"/>
      <c r="M25" s="80"/>
      <c r="N25" s="27"/>
      <c r="O25" s="27"/>
      <c r="P25" s="28"/>
      <c r="Q25" s="19"/>
      <c r="R25" s="19"/>
      <c r="S25" s="19"/>
    </row>
    <row r="26" spans="1:26" x14ac:dyDescent="0.2">
      <c r="A26" s="67"/>
      <c r="B26" s="67"/>
      <c r="C26" s="67"/>
      <c r="D26" s="67"/>
      <c r="E26" s="83"/>
      <c r="F26" s="83"/>
      <c r="H26" s="9" t="s">
        <v>37</v>
      </c>
      <c r="I26" s="9" t="s">
        <v>26</v>
      </c>
      <c r="J26" s="9" t="s">
        <v>27</v>
      </c>
      <c r="K26" s="9" t="s">
        <v>39</v>
      </c>
      <c r="L26" s="9" t="s">
        <v>40</v>
      </c>
      <c r="M26" s="18" t="s">
        <v>32</v>
      </c>
      <c r="N26" s="27"/>
      <c r="O26" s="27"/>
      <c r="P26" s="28"/>
      <c r="Q26" s="19"/>
      <c r="R26" s="19"/>
      <c r="S26" s="19"/>
    </row>
    <row r="27" spans="1:26" x14ac:dyDescent="0.2">
      <c r="A27" s="67"/>
      <c r="B27" s="67"/>
      <c r="C27" s="67"/>
      <c r="D27" s="67"/>
      <c r="E27" s="83"/>
      <c r="F27" s="83"/>
      <c r="H27" s="45">
        <v>1</v>
      </c>
      <c r="I27" s="42">
        <f>150/$I$12</f>
        <v>0.46875</v>
      </c>
      <c r="J27" s="42">
        <f>100/I$12</f>
        <v>0.3125</v>
      </c>
      <c r="K27" s="43">
        <v>35</v>
      </c>
      <c r="L27" s="43">
        <v>68</v>
      </c>
      <c r="M27" s="46">
        <f>K27/L27</f>
        <v>0.51470588235294112</v>
      </c>
      <c r="N27" s="27"/>
      <c r="O27" s="27"/>
      <c r="P27" s="19"/>
      <c r="Q27" s="19"/>
      <c r="R27" s="19"/>
      <c r="S27" s="19"/>
      <c r="T27" s="28"/>
      <c r="U27" s="28"/>
      <c r="V27" s="28"/>
      <c r="W27" s="28"/>
      <c r="X27" s="28"/>
      <c r="Y27" s="28"/>
      <c r="Z27" s="28"/>
    </row>
    <row r="28" spans="1:26" x14ac:dyDescent="0.2">
      <c r="A28" s="8"/>
      <c r="B28" s="8"/>
      <c r="C28" s="8"/>
      <c r="D28" s="8"/>
      <c r="E28" s="8"/>
      <c r="F28" s="8"/>
      <c r="H28" s="10">
        <v>2</v>
      </c>
      <c r="I28" s="14">
        <f>155/$I$12</f>
        <v>0.484375</v>
      </c>
      <c r="J28" s="14">
        <f>105/I$12</f>
        <v>0.328125</v>
      </c>
      <c r="K28" s="39"/>
      <c r="L28" s="39"/>
      <c r="M28" s="30" t="e">
        <f>K28/L28</f>
        <v>#DIV/0!</v>
      </c>
      <c r="N28" s="28"/>
      <c r="O28" s="28"/>
      <c r="P28" s="31"/>
      <c r="Q28" s="31"/>
      <c r="R28" s="31"/>
      <c r="S28" s="31"/>
      <c r="T28" s="28"/>
      <c r="U28" s="28"/>
      <c r="V28" s="28"/>
      <c r="W28" s="28"/>
      <c r="X28" s="28"/>
      <c r="Y28" s="28"/>
      <c r="Z28" s="28"/>
    </row>
    <row r="29" spans="1:26" x14ac:dyDescent="0.2">
      <c r="A29" s="8"/>
      <c r="B29" s="8"/>
      <c r="C29" s="8"/>
      <c r="D29" s="8"/>
      <c r="E29" s="8"/>
      <c r="F29" s="8"/>
      <c r="H29" s="10">
        <v>3</v>
      </c>
      <c r="I29" s="14">
        <f>160/$I$12</f>
        <v>0.5</v>
      </c>
      <c r="J29" s="14">
        <f>110/I$12</f>
        <v>0.34375</v>
      </c>
      <c r="K29" s="39"/>
      <c r="L29" s="39"/>
      <c r="M29" s="30" t="e">
        <f>K29/L29</f>
        <v>#DIV/0!</v>
      </c>
      <c r="N29" s="28"/>
      <c r="O29" s="28"/>
      <c r="P29" s="31"/>
      <c r="Q29" s="31"/>
      <c r="R29" s="31"/>
      <c r="S29" s="31"/>
      <c r="T29" s="28"/>
      <c r="U29" s="28"/>
      <c r="V29" s="28"/>
      <c r="W29" s="28"/>
      <c r="X29" s="28"/>
      <c r="Y29" s="28"/>
      <c r="Z29" s="28"/>
    </row>
    <row r="30" spans="1:26" x14ac:dyDescent="0.2">
      <c r="A30" s="8"/>
      <c r="B30" s="8"/>
      <c r="C30" s="8"/>
      <c r="D30" s="8"/>
      <c r="E30" s="8"/>
      <c r="F30" s="8"/>
      <c r="H30" s="28"/>
      <c r="I30" s="28"/>
      <c r="J30" s="28"/>
      <c r="K30" s="28"/>
      <c r="L30" s="28"/>
      <c r="M30" s="31"/>
      <c r="N30" s="28"/>
      <c r="O30" s="28"/>
      <c r="P30" s="31"/>
      <c r="Q30" s="31"/>
      <c r="R30" s="31"/>
      <c r="S30" s="31"/>
      <c r="T30" s="28"/>
      <c r="U30" s="28"/>
      <c r="V30" s="28"/>
      <c r="W30" s="28"/>
      <c r="X30" s="28"/>
      <c r="Y30" s="28"/>
      <c r="Z30" s="28"/>
    </row>
    <row r="31" spans="1:26" x14ac:dyDescent="0.2">
      <c r="A31" s="8"/>
      <c r="B31" s="8"/>
      <c r="C31" s="8"/>
      <c r="D31" s="8"/>
      <c r="E31" s="8"/>
      <c r="F31" s="8"/>
      <c r="H31" s="28"/>
      <c r="I31" s="28"/>
      <c r="J31" s="28"/>
      <c r="K31" s="28"/>
      <c r="L31" s="28"/>
      <c r="M31" s="31"/>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62</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81.7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36</v>
      </c>
      <c r="B36" s="69"/>
      <c r="C36" s="69"/>
      <c r="D36" s="69"/>
      <c r="E36" s="4" t="s">
        <v>58</v>
      </c>
      <c r="F36" s="4" t="s">
        <v>25</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58</v>
      </c>
      <c r="F37" s="4" t="s">
        <v>25</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24</v>
      </c>
      <c r="F38" s="4" t="s">
        <v>60</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ht="52.5" customHeight="1"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54</v>
      </c>
      <c r="B43" s="68"/>
      <c r="C43" s="68"/>
      <c r="D43" s="68"/>
      <c r="E43" s="68" t="s">
        <v>55</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8">
    <mergeCell ref="H19:M19"/>
    <mergeCell ref="H25:M25"/>
    <mergeCell ref="H13:M13"/>
    <mergeCell ref="E14:F27"/>
    <mergeCell ref="A7:F7"/>
    <mergeCell ref="A1:F1"/>
    <mergeCell ref="A4:F4"/>
    <mergeCell ref="A5:F5"/>
    <mergeCell ref="A6:F6"/>
    <mergeCell ref="A2:F3"/>
    <mergeCell ref="E43:F43"/>
    <mergeCell ref="A36:D36"/>
    <mergeCell ref="A37:D37"/>
    <mergeCell ref="A38:D38"/>
    <mergeCell ref="A39:F39"/>
    <mergeCell ref="A40:D42"/>
    <mergeCell ref="A43:D43"/>
    <mergeCell ref="E40:F42"/>
    <mergeCell ref="A34:F35"/>
    <mergeCell ref="A8:C8"/>
    <mergeCell ref="D11:D12"/>
    <mergeCell ref="F11:F12"/>
    <mergeCell ref="E11:E12"/>
    <mergeCell ref="A10:C10"/>
    <mergeCell ref="A9:C9"/>
    <mergeCell ref="E8:E9"/>
    <mergeCell ref="F8:F9"/>
    <mergeCell ref="A14:D27"/>
  </mergeCells>
  <phoneticPr fontId="0" type="noConversion"/>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opLeftCell="A13" zoomScale="130" zoomScaleNormal="130" workbookViewId="0">
      <selection activeCell="A5" sqref="A5:F5"/>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4" t="s">
        <v>1</v>
      </c>
      <c r="B2" s="75"/>
      <c r="C2" s="75"/>
      <c r="D2" s="75"/>
      <c r="E2" s="75"/>
      <c r="F2" s="76"/>
    </row>
    <row r="3" spans="1:26" x14ac:dyDescent="0.2">
      <c r="A3" s="77"/>
      <c r="B3" s="78"/>
      <c r="C3" s="78"/>
      <c r="D3" s="78"/>
      <c r="E3" s="78"/>
      <c r="F3" s="79"/>
    </row>
    <row r="4" spans="1:26" x14ac:dyDescent="0.2">
      <c r="A4" s="69" t="s">
        <v>33</v>
      </c>
      <c r="B4" s="69"/>
      <c r="C4" s="69"/>
      <c r="D4" s="69"/>
      <c r="E4" s="69"/>
      <c r="F4" s="69"/>
    </row>
    <row r="5" spans="1:26" ht="27" customHeight="1" x14ac:dyDescent="0.2">
      <c r="A5" s="69" t="s">
        <v>65</v>
      </c>
      <c r="B5" s="73"/>
      <c r="C5" s="73"/>
      <c r="D5" s="73"/>
      <c r="E5" s="73"/>
      <c r="F5" s="73"/>
      <c r="G5" s="3"/>
      <c r="H5" s="3"/>
      <c r="I5" s="3"/>
      <c r="J5" s="3"/>
      <c r="K5" s="3"/>
      <c r="L5" s="3"/>
      <c r="M5" s="17"/>
      <c r="N5" s="3"/>
      <c r="O5" s="3"/>
      <c r="P5" s="17"/>
      <c r="Q5" s="17"/>
      <c r="R5" s="17"/>
      <c r="S5" s="17"/>
    </row>
    <row r="6" spans="1:26" s="96" customFormat="1" ht="39.75" customHeight="1" x14ac:dyDescent="0.2">
      <c r="A6" s="93" t="s">
        <v>64</v>
      </c>
      <c r="B6" s="94"/>
      <c r="C6" s="94"/>
      <c r="D6" s="94"/>
      <c r="E6" s="94"/>
      <c r="F6" s="95"/>
      <c r="M6" s="97"/>
      <c r="P6" s="97"/>
      <c r="Q6" s="97"/>
      <c r="R6" s="17"/>
      <c r="S6" s="9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34</v>
      </c>
      <c r="E8" s="63" t="s">
        <v>12</v>
      </c>
      <c r="F8" s="65" t="s">
        <v>35</v>
      </c>
    </row>
    <row r="9" spans="1:26" x14ac:dyDescent="0.2">
      <c r="A9" s="60" t="s">
        <v>11</v>
      </c>
      <c r="B9" s="61"/>
      <c r="C9" s="62"/>
      <c r="D9" s="7" t="s">
        <v>34</v>
      </c>
      <c r="E9" s="64"/>
      <c r="F9" s="66"/>
    </row>
    <row r="10" spans="1:26" ht="25.5" x14ac:dyDescent="0.2">
      <c r="A10" s="59" t="s">
        <v>3</v>
      </c>
      <c r="B10" s="59"/>
      <c r="C10" s="59"/>
      <c r="D10" s="5" t="s">
        <v>10</v>
      </c>
      <c r="E10" s="5" t="s">
        <v>4</v>
      </c>
      <c r="F10" s="5" t="s">
        <v>5</v>
      </c>
      <c r="W10" s="25"/>
      <c r="X10" s="25"/>
      <c r="Y10" s="25"/>
      <c r="Z10" s="25"/>
    </row>
    <row r="11" spans="1:26" x14ac:dyDescent="0.2">
      <c r="A11" s="6" t="s">
        <v>23</v>
      </c>
      <c r="B11" s="6" t="s">
        <v>6</v>
      </c>
      <c r="C11" s="6" t="s">
        <v>21</v>
      </c>
      <c r="D11" s="54"/>
      <c r="E11" s="57" t="s">
        <v>42</v>
      </c>
      <c r="F11" s="55" t="s">
        <v>41</v>
      </c>
      <c r="W11" s="25"/>
      <c r="X11" s="25"/>
      <c r="Y11" s="25"/>
      <c r="Z11" s="25"/>
    </row>
    <row r="12" spans="1:26" ht="32.25" customHeight="1" x14ac:dyDescent="0.2">
      <c r="A12" s="23"/>
      <c r="B12" s="21"/>
      <c r="C12" s="20"/>
      <c r="D12" s="54"/>
      <c r="E12" s="58"/>
      <c r="F12" s="56"/>
      <c r="I12">
        <v>320</v>
      </c>
      <c r="W12" s="25"/>
      <c r="X12" s="25"/>
      <c r="Y12" s="25"/>
      <c r="Z12" s="25"/>
    </row>
    <row r="13" spans="1:26" x14ac:dyDescent="0.2">
      <c r="A13" s="13"/>
      <c r="H13" s="81" t="s">
        <v>50</v>
      </c>
      <c r="I13" s="82"/>
      <c r="J13" s="82"/>
      <c r="K13" s="82"/>
      <c r="L13" s="82"/>
      <c r="M13" s="82"/>
    </row>
    <row r="14" spans="1:26" x14ac:dyDescent="0.2">
      <c r="A14" s="67"/>
      <c r="B14" s="67"/>
      <c r="C14" s="67"/>
      <c r="D14" s="67"/>
      <c r="E14" s="83"/>
      <c r="F14" s="83"/>
      <c r="H14" s="9" t="s">
        <v>37</v>
      </c>
      <c r="I14" s="9" t="s">
        <v>26</v>
      </c>
      <c r="J14" s="9" t="s">
        <v>27</v>
      </c>
      <c r="K14" s="9" t="s">
        <v>39</v>
      </c>
      <c r="L14" s="9" t="s">
        <v>40</v>
      </c>
      <c r="M14" s="18" t="s">
        <v>32</v>
      </c>
      <c r="N14" s="9" t="s">
        <v>39</v>
      </c>
      <c r="O14" s="9" t="s">
        <v>40</v>
      </c>
      <c r="P14" s="18" t="s">
        <v>38</v>
      </c>
      <c r="Q14" s="18" t="s">
        <v>13</v>
      </c>
      <c r="R14" s="18" t="s">
        <v>22</v>
      </c>
      <c r="S14" s="18" t="s">
        <v>3</v>
      </c>
    </row>
    <row r="15" spans="1:26" x14ac:dyDescent="0.2">
      <c r="A15" s="67"/>
      <c r="B15" s="67"/>
      <c r="C15" s="67"/>
      <c r="D15" s="67"/>
      <c r="E15" s="83"/>
      <c r="F15" s="83"/>
      <c r="H15" s="45">
        <v>1</v>
      </c>
      <c r="I15" s="42">
        <f>150/$I$12</f>
        <v>0.46875</v>
      </c>
      <c r="J15" s="42">
        <f>100/I$12</f>
        <v>0.3125</v>
      </c>
      <c r="K15" s="43">
        <v>6</v>
      </c>
      <c r="L15" s="43">
        <v>97</v>
      </c>
      <c r="M15" s="46">
        <f>K15/L15</f>
        <v>6.1855670103092786E-2</v>
      </c>
      <c r="N15" s="14"/>
      <c r="O15" s="14"/>
      <c r="P15" s="30" t="e">
        <f>N15/O15</f>
        <v>#DIV/0!</v>
      </c>
      <c r="Q15" s="12">
        <v>0.3</v>
      </c>
      <c r="R15" s="12">
        <v>0.15</v>
      </c>
      <c r="S15" s="12">
        <v>0.1</v>
      </c>
    </row>
    <row r="16" spans="1:26" x14ac:dyDescent="0.2">
      <c r="A16" s="67"/>
      <c r="B16" s="67"/>
      <c r="C16" s="67"/>
      <c r="D16" s="67"/>
      <c r="E16" s="83"/>
      <c r="F16" s="83"/>
      <c r="H16" s="10">
        <v>2</v>
      </c>
      <c r="I16" s="14">
        <f>155/$I$12</f>
        <v>0.484375</v>
      </c>
      <c r="J16" s="14">
        <f>105/I$12</f>
        <v>0.328125</v>
      </c>
      <c r="K16" s="39"/>
      <c r="L16" s="39"/>
      <c r="M16" s="30" t="e">
        <f>K16/L16</f>
        <v>#DIV/0!</v>
      </c>
      <c r="N16" s="14"/>
      <c r="O16" s="14"/>
      <c r="P16" s="30" t="e">
        <f>N16/O16</f>
        <v>#DIV/0!</v>
      </c>
      <c r="Q16" s="12">
        <v>0.3</v>
      </c>
      <c r="R16" s="12">
        <v>0.15</v>
      </c>
      <c r="S16" s="12">
        <v>0.1</v>
      </c>
    </row>
    <row r="17" spans="1:26" x14ac:dyDescent="0.2">
      <c r="A17" s="67"/>
      <c r="B17" s="67"/>
      <c r="C17" s="67"/>
      <c r="D17" s="67"/>
      <c r="E17" s="83"/>
      <c r="F17" s="83"/>
      <c r="H17" s="10">
        <v>3</v>
      </c>
      <c r="I17" s="14">
        <f>160/$I$12</f>
        <v>0.5</v>
      </c>
      <c r="J17" s="14">
        <f>110/I$12</f>
        <v>0.34375</v>
      </c>
      <c r="K17" s="39"/>
      <c r="L17" s="39"/>
      <c r="M17" s="30" t="e">
        <f>K17/L17</f>
        <v>#DIV/0!</v>
      </c>
      <c r="N17" s="14"/>
      <c r="O17" s="14"/>
      <c r="P17" s="30" t="e">
        <f>N17/O17</f>
        <v>#DIV/0!</v>
      </c>
      <c r="Q17" s="12">
        <v>0.3</v>
      </c>
      <c r="R17" s="12">
        <v>0.15</v>
      </c>
      <c r="S17" s="12">
        <v>0.1</v>
      </c>
    </row>
    <row r="18" spans="1:26" x14ac:dyDescent="0.2">
      <c r="A18" s="67"/>
      <c r="B18" s="67"/>
      <c r="C18" s="67"/>
      <c r="D18" s="67"/>
      <c r="E18" s="83"/>
      <c r="F18" s="83"/>
      <c r="H18" s="26"/>
      <c r="I18" s="27">
        <f>165/$I$12</f>
        <v>0.515625</v>
      </c>
      <c r="J18" s="27">
        <f>115/I$12</f>
        <v>0.359375</v>
      </c>
      <c r="K18" s="27"/>
      <c r="L18" s="27"/>
      <c r="M18" s="28"/>
      <c r="N18" s="27"/>
      <c r="O18" s="27"/>
      <c r="P18" s="28"/>
      <c r="Q18" s="19"/>
      <c r="R18" s="19"/>
      <c r="S18" s="19"/>
    </row>
    <row r="19" spans="1:26" x14ac:dyDescent="0.2">
      <c r="A19" s="67"/>
      <c r="B19" s="67"/>
      <c r="C19" s="67"/>
      <c r="D19" s="67"/>
      <c r="E19" s="83"/>
      <c r="F19" s="83"/>
      <c r="H19" s="26"/>
      <c r="I19" s="27"/>
      <c r="J19" s="27"/>
      <c r="K19" s="27"/>
      <c r="L19" s="27"/>
      <c r="M19" s="28"/>
      <c r="N19" s="27"/>
      <c r="O19" s="27"/>
      <c r="P19" s="28"/>
      <c r="Q19" s="19"/>
      <c r="R19" s="19"/>
      <c r="S19" s="19"/>
    </row>
    <row r="20" spans="1:26" x14ac:dyDescent="0.2">
      <c r="A20" s="67"/>
      <c r="B20" s="67"/>
      <c r="C20" s="67"/>
      <c r="D20" s="67"/>
      <c r="E20" s="83"/>
      <c r="F20" s="83"/>
      <c r="H20" s="80" t="s">
        <v>48</v>
      </c>
      <c r="I20" s="80"/>
      <c r="J20" s="80"/>
      <c r="K20" s="80"/>
      <c r="L20" s="80"/>
      <c r="M20" s="80"/>
      <c r="N20" s="27"/>
      <c r="O20" s="27"/>
      <c r="P20" s="28"/>
      <c r="Q20" s="19"/>
      <c r="R20" s="19"/>
      <c r="S20" s="19"/>
    </row>
    <row r="21" spans="1:26" x14ac:dyDescent="0.2">
      <c r="A21" s="67"/>
      <c r="B21" s="67"/>
      <c r="C21" s="67"/>
      <c r="D21" s="67"/>
      <c r="E21" s="83"/>
      <c r="F21" s="83"/>
      <c r="H21" s="9" t="s">
        <v>37</v>
      </c>
      <c r="I21" s="9" t="s">
        <v>26</v>
      </c>
      <c r="J21" s="9" t="s">
        <v>27</v>
      </c>
      <c r="K21" s="9" t="s">
        <v>39</v>
      </c>
      <c r="L21" s="9" t="s">
        <v>40</v>
      </c>
      <c r="M21" s="18" t="s">
        <v>32</v>
      </c>
      <c r="N21" s="27"/>
      <c r="O21" s="27"/>
      <c r="P21" s="28"/>
      <c r="Q21" s="19"/>
      <c r="R21" s="19"/>
      <c r="S21" s="19"/>
    </row>
    <row r="22" spans="1:26" x14ac:dyDescent="0.2">
      <c r="A22" s="67"/>
      <c r="B22" s="67"/>
      <c r="C22" s="67"/>
      <c r="D22" s="67"/>
      <c r="E22" s="83"/>
      <c r="F22" s="83"/>
      <c r="H22" s="45">
        <v>1</v>
      </c>
      <c r="I22" s="42">
        <f>150/$I$12</f>
        <v>0.46875</v>
      </c>
      <c r="J22" s="42">
        <f>100/I$12</f>
        <v>0.3125</v>
      </c>
      <c r="K22" s="43">
        <v>18</v>
      </c>
      <c r="L22" s="43">
        <v>97</v>
      </c>
      <c r="M22" s="46">
        <f>K22/L22</f>
        <v>0.18556701030927836</v>
      </c>
      <c r="N22" s="27"/>
      <c r="O22" s="27"/>
      <c r="P22" s="28"/>
      <c r="Q22" s="19"/>
      <c r="R22" s="19"/>
      <c r="S22" s="19"/>
    </row>
    <row r="23" spans="1:26" x14ac:dyDescent="0.2">
      <c r="A23" s="67"/>
      <c r="B23" s="67"/>
      <c r="C23" s="67"/>
      <c r="D23" s="67"/>
      <c r="E23" s="83"/>
      <c r="F23" s="83"/>
      <c r="H23" s="10">
        <v>2</v>
      </c>
      <c r="I23" s="14">
        <f>155/$I$12</f>
        <v>0.484375</v>
      </c>
      <c r="J23" s="14">
        <f>105/I$12</f>
        <v>0.328125</v>
      </c>
      <c r="K23" s="39"/>
      <c r="L23" s="39"/>
      <c r="M23" s="30" t="e">
        <f>K23/L23</f>
        <v>#DIV/0!</v>
      </c>
      <c r="N23" s="27"/>
      <c r="O23" s="27"/>
      <c r="P23" s="28"/>
      <c r="Q23" s="19"/>
      <c r="R23" s="19"/>
      <c r="S23" s="19"/>
    </row>
    <row r="24" spans="1:26" x14ac:dyDescent="0.2">
      <c r="A24" s="67"/>
      <c r="B24" s="67"/>
      <c r="C24" s="67"/>
      <c r="D24" s="67"/>
      <c r="E24" s="83"/>
      <c r="F24" s="83"/>
      <c r="H24" s="10">
        <v>3</v>
      </c>
      <c r="I24" s="14">
        <f>160/$I$12</f>
        <v>0.5</v>
      </c>
      <c r="J24" s="14">
        <f>110/I$12</f>
        <v>0.34375</v>
      </c>
      <c r="K24" s="39"/>
      <c r="L24" s="39"/>
      <c r="M24" s="30" t="e">
        <f>K24/L24</f>
        <v>#DIV/0!</v>
      </c>
      <c r="N24" s="27"/>
      <c r="O24" s="27"/>
      <c r="P24" s="29"/>
      <c r="Q24" s="19"/>
      <c r="R24" s="19"/>
      <c r="S24" s="19"/>
    </row>
    <row r="25" spans="1:26" x14ac:dyDescent="0.2">
      <c r="A25" s="67"/>
      <c r="B25" s="67"/>
      <c r="C25" s="67"/>
      <c r="D25" s="67"/>
      <c r="E25" s="83"/>
      <c r="F25" s="83"/>
      <c r="H25" s="26"/>
      <c r="I25" s="27"/>
      <c r="J25" s="27"/>
      <c r="K25" s="27"/>
      <c r="L25" s="27"/>
      <c r="M25" s="29"/>
      <c r="N25" s="27"/>
      <c r="O25" s="27"/>
      <c r="P25" s="28"/>
      <c r="Q25" s="19"/>
      <c r="R25" s="19"/>
      <c r="S25" s="19"/>
    </row>
    <row r="26" spans="1:26" x14ac:dyDescent="0.2">
      <c r="A26" s="67"/>
      <c r="B26" s="67"/>
      <c r="C26" s="67"/>
      <c r="D26" s="67"/>
      <c r="E26" s="83"/>
      <c r="F26" s="83"/>
      <c r="H26" s="80" t="s">
        <v>49</v>
      </c>
      <c r="I26" s="80"/>
      <c r="J26" s="80"/>
      <c r="K26" s="80"/>
      <c r="L26" s="80"/>
      <c r="M26" s="80"/>
      <c r="N26" s="27"/>
      <c r="O26" s="27"/>
      <c r="P26" s="28"/>
      <c r="Q26" s="19"/>
      <c r="R26" s="19"/>
      <c r="S26" s="19"/>
    </row>
    <row r="27" spans="1:26" x14ac:dyDescent="0.2">
      <c r="A27" s="67"/>
      <c r="B27" s="67"/>
      <c r="C27" s="67"/>
      <c r="D27" s="67"/>
      <c r="E27" s="83"/>
      <c r="F27" s="83"/>
      <c r="H27" s="9" t="s">
        <v>37</v>
      </c>
      <c r="I27" s="9" t="s">
        <v>26</v>
      </c>
      <c r="J27" s="9" t="s">
        <v>27</v>
      </c>
      <c r="K27" s="9" t="s">
        <v>39</v>
      </c>
      <c r="L27" s="9" t="s">
        <v>40</v>
      </c>
      <c r="M27" s="18" t="s">
        <v>32</v>
      </c>
      <c r="N27" s="27"/>
      <c r="O27" s="27"/>
      <c r="P27" s="19"/>
      <c r="Q27" s="19"/>
      <c r="R27" s="19"/>
      <c r="S27" s="19"/>
      <c r="T27" s="28"/>
      <c r="U27" s="28"/>
      <c r="V27" s="28"/>
      <c r="W27" s="28"/>
      <c r="X27" s="28"/>
      <c r="Y27" s="28"/>
      <c r="Z27" s="28"/>
    </row>
    <row r="28" spans="1:26" x14ac:dyDescent="0.2">
      <c r="A28" s="8"/>
      <c r="B28" s="8"/>
      <c r="C28" s="8"/>
      <c r="D28" s="8"/>
      <c r="E28" s="8"/>
      <c r="F28" s="8"/>
      <c r="H28" s="45">
        <v>1</v>
      </c>
      <c r="I28" s="42">
        <f>150/$I$12</f>
        <v>0.46875</v>
      </c>
      <c r="J28" s="42">
        <f>100/I$12</f>
        <v>0.3125</v>
      </c>
      <c r="K28" s="43">
        <v>49</v>
      </c>
      <c r="L28" s="43">
        <v>97</v>
      </c>
      <c r="M28" s="46">
        <f>K28/L28</f>
        <v>0.50515463917525771</v>
      </c>
      <c r="N28" s="28"/>
      <c r="O28" s="28"/>
      <c r="P28" s="31"/>
      <c r="Q28" s="31"/>
      <c r="R28" s="31"/>
      <c r="S28" s="31"/>
      <c r="T28" s="28"/>
      <c r="U28" s="28"/>
      <c r="V28" s="28"/>
      <c r="W28" s="28"/>
      <c r="X28" s="28"/>
      <c r="Y28" s="28"/>
      <c r="Z28" s="28"/>
    </row>
    <row r="29" spans="1:26" x14ac:dyDescent="0.2">
      <c r="A29" s="8"/>
      <c r="B29" s="8"/>
      <c r="C29" s="8"/>
      <c r="D29" s="8"/>
      <c r="E29" s="8"/>
      <c r="F29" s="8"/>
      <c r="H29" s="10">
        <v>2</v>
      </c>
      <c r="I29" s="14">
        <f>155/$I$12</f>
        <v>0.484375</v>
      </c>
      <c r="J29" s="14">
        <f>105/I$12</f>
        <v>0.328125</v>
      </c>
      <c r="K29" s="39"/>
      <c r="L29" s="39"/>
      <c r="M29" s="30" t="e">
        <f>K29/L29</f>
        <v>#DIV/0!</v>
      </c>
      <c r="N29" s="28"/>
      <c r="O29" s="28"/>
      <c r="P29" s="31"/>
      <c r="Q29" s="31"/>
      <c r="R29" s="31"/>
      <c r="S29" s="31"/>
      <c r="T29" s="28"/>
      <c r="U29" s="28"/>
      <c r="V29" s="28"/>
      <c r="W29" s="28"/>
      <c r="X29" s="28"/>
      <c r="Y29" s="28"/>
      <c r="Z29" s="28"/>
    </row>
    <row r="30" spans="1:26" x14ac:dyDescent="0.2">
      <c r="A30" s="8"/>
      <c r="B30" s="8"/>
      <c r="C30" s="8"/>
      <c r="D30" s="8"/>
      <c r="E30" s="8"/>
      <c r="F30" s="8"/>
      <c r="H30" s="10">
        <v>3</v>
      </c>
      <c r="I30" s="14">
        <f>160/$I$12</f>
        <v>0.5</v>
      </c>
      <c r="J30" s="14">
        <f>110/I$12</f>
        <v>0.34375</v>
      </c>
      <c r="K30" s="39"/>
      <c r="L30" s="39"/>
      <c r="M30" s="30" t="e">
        <f>K30/L30</f>
        <v>#DIV/0!</v>
      </c>
      <c r="N30" s="28"/>
      <c r="O30" s="28"/>
      <c r="P30" s="31"/>
      <c r="Q30" s="31"/>
      <c r="R30" s="31"/>
      <c r="S30" s="31"/>
      <c r="T30" s="28"/>
      <c r="U30" s="28"/>
      <c r="V30" s="28"/>
      <c r="W30" s="28"/>
      <c r="X30" s="28"/>
      <c r="Y30" s="28"/>
      <c r="Z30" s="28"/>
    </row>
    <row r="31" spans="1:26" x14ac:dyDescent="0.2">
      <c r="A31" s="8"/>
      <c r="B31" s="8"/>
      <c r="C31" s="8"/>
      <c r="D31" s="8"/>
      <c r="E31" s="8"/>
      <c r="F31" s="8"/>
      <c r="H31" s="28"/>
      <c r="I31" s="28"/>
      <c r="J31" s="28"/>
      <c r="K31" s="28"/>
      <c r="L31" s="28"/>
      <c r="M31" s="31"/>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120" customHeight="1" x14ac:dyDescent="0.2">
      <c r="A34" s="49" t="s">
        <v>61</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61.5" hidden="1"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36</v>
      </c>
      <c r="B36" s="69"/>
      <c r="C36" s="69"/>
      <c r="D36" s="69"/>
      <c r="E36" s="4" t="s">
        <v>58</v>
      </c>
      <c r="F36" s="4" t="s">
        <v>25</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58</v>
      </c>
      <c r="F37" s="4" t="s">
        <v>25</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24</v>
      </c>
      <c r="F38" s="4" t="s">
        <v>59</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ht="55.5" customHeight="1"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54</v>
      </c>
      <c r="B43" s="68"/>
      <c r="C43" s="68"/>
      <c r="D43" s="68"/>
      <c r="E43" s="68" t="s">
        <v>55</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8">
    <mergeCell ref="H20:M20"/>
    <mergeCell ref="H26:M26"/>
    <mergeCell ref="H13:M13"/>
    <mergeCell ref="A1:F1"/>
    <mergeCell ref="A2:F3"/>
    <mergeCell ref="A4:F4"/>
    <mergeCell ref="A5:F5"/>
    <mergeCell ref="A6:F6"/>
    <mergeCell ref="A7:F7"/>
    <mergeCell ref="A38:D38"/>
    <mergeCell ref="A8:C8"/>
    <mergeCell ref="E8:E9"/>
    <mergeCell ref="F8:F9"/>
    <mergeCell ref="A9:C9"/>
    <mergeCell ref="A10:C10"/>
    <mergeCell ref="D11:D12"/>
    <mergeCell ref="E11:E12"/>
    <mergeCell ref="F11:F12"/>
    <mergeCell ref="A14:D27"/>
    <mergeCell ref="E14:F27"/>
    <mergeCell ref="A34:F35"/>
    <mergeCell ref="A36:D36"/>
    <mergeCell ref="A37:D37"/>
    <mergeCell ref="A39:F39"/>
    <mergeCell ref="A40:D42"/>
    <mergeCell ref="E40:F42"/>
    <mergeCell ref="A43:D43"/>
    <mergeCell ref="E43:F43"/>
  </mergeCells>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opLeftCell="A13" zoomScale="130" zoomScaleNormal="130" workbookViewId="0">
      <selection activeCell="A5" sqref="A5:F5"/>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4" t="s">
        <v>1</v>
      </c>
      <c r="B2" s="75"/>
      <c r="C2" s="75"/>
      <c r="D2" s="75"/>
      <c r="E2" s="75"/>
      <c r="F2" s="76"/>
    </row>
    <row r="3" spans="1:26" x14ac:dyDescent="0.2">
      <c r="A3" s="77"/>
      <c r="B3" s="78"/>
      <c r="C3" s="78"/>
      <c r="D3" s="78"/>
      <c r="E3" s="78"/>
      <c r="F3" s="79"/>
    </row>
    <row r="4" spans="1:26" x14ac:dyDescent="0.2">
      <c r="A4" s="69" t="s">
        <v>33</v>
      </c>
      <c r="B4" s="69"/>
      <c r="C4" s="69"/>
      <c r="D4" s="69"/>
      <c r="E4" s="69"/>
      <c r="F4" s="69"/>
    </row>
    <row r="5" spans="1:26" ht="26.25" customHeight="1" x14ac:dyDescent="0.2">
      <c r="A5" s="69" t="s">
        <v>65</v>
      </c>
      <c r="B5" s="73"/>
      <c r="C5" s="73"/>
      <c r="D5" s="73"/>
      <c r="E5" s="73"/>
      <c r="F5" s="73"/>
      <c r="G5" s="3"/>
      <c r="H5" s="3"/>
      <c r="I5" s="3"/>
      <c r="J5" s="3"/>
      <c r="K5" s="3"/>
      <c r="L5" s="3"/>
      <c r="M5" s="17"/>
      <c r="N5" s="3"/>
      <c r="O5" s="3"/>
      <c r="P5" s="17"/>
      <c r="Q5" s="17"/>
      <c r="R5" s="17"/>
      <c r="S5" s="17"/>
    </row>
    <row r="6" spans="1:26" s="96" customFormat="1" ht="42.75" customHeight="1" x14ac:dyDescent="0.2">
      <c r="A6" s="93" t="s">
        <v>64</v>
      </c>
      <c r="B6" s="94"/>
      <c r="C6" s="94"/>
      <c r="D6" s="94"/>
      <c r="E6" s="94"/>
      <c r="F6" s="95"/>
      <c r="M6" s="97"/>
      <c r="P6" s="97"/>
      <c r="Q6" s="97"/>
      <c r="R6" s="17"/>
      <c r="S6" s="9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34</v>
      </c>
      <c r="E8" s="63" t="s">
        <v>12</v>
      </c>
      <c r="F8" s="65" t="s">
        <v>35</v>
      </c>
    </row>
    <row r="9" spans="1:26" x14ac:dyDescent="0.2">
      <c r="A9" s="60" t="s">
        <v>11</v>
      </c>
      <c r="B9" s="61"/>
      <c r="C9" s="62"/>
      <c r="D9" s="7" t="s">
        <v>34</v>
      </c>
      <c r="E9" s="64"/>
      <c r="F9" s="66"/>
    </row>
    <row r="10" spans="1:26" ht="25.5" x14ac:dyDescent="0.2">
      <c r="A10" s="59" t="s">
        <v>3</v>
      </c>
      <c r="B10" s="59"/>
      <c r="C10" s="59"/>
      <c r="D10" s="5" t="s">
        <v>10</v>
      </c>
      <c r="E10" s="5" t="s">
        <v>4</v>
      </c>
      <c r="F10" s="5" t="s">
        <v>5</v>
      </c>
      <c r="W10" s="25"/>
      <c r="X10" s="25"/>
      <c r="Y10" s="25"/>
      <c r="Z10" s="25"/>
    </row>
    <row r="11" spans="1:26" x14ac:dyDescent="0.2">
      <c r="A11" s="6" t="s">
        <v>23</v>
      </c>
      <c r="B11" s="6" t="s">
        <v>6</v>
      </c>
      <c r="C11" s="6" t="s">
        <v>21</v>
      </c>
      <c r="D11" s="54"/>
      <c r="E11" s="57" t="s">
        <v>42</v>
      </c>
      <c r="F11" s="55" t="s">
        <v>41</v>
      </c>
      <c r="W11" s="25"/>
      <c r="X11" s="25"/>
      <c r="Y11" s="25"/>
      <c r="Z11" s="25"/>
    </row>
    <row r="12" spans="1:26" ht="32.25" customHeight="1" x14ac:dyDescent="0.2">
      <c r="A12" s="23"/>
      <c r="B12" s="21"/>
      <c r="C12" s="20"/>
      <c r="D12" s="54"/>
      <c r="E12" s="58"/>
      <c r="F12" s="56"/>
      <c r="I12">
        <v>320</v>
      </c>
      <c r="W12" s="25"/>
      <c r="X12" s="25"/>
      <c r="Y12" s="25"/>
      <c r="Z12" s="25"/>
    </row>
    <row r="13" spans="1:26" x14ac:dyDescent="0.2">
      <c r="A13" s="13"/>
      <c r="H13" s="81" t="s">
        <v>50</v>
      </c>
      <c r="I13" s="82"/>
      <c r="J13" s="82"/>
      <c r="K13" s="82"/>
      <c r="L13" s="82"/>
      <c r="M13" s="82"/>
    </row>
    <row r="14" spans="1:26" x14ac:dyDescent="0.2">
      <c r="A14" s="67"/>
      <c r="B14" s="67"/>
      <c r="C14" s="67"/>
      <c r="D14" s="67"/>
      <c r="E14" s="83"/>
      <c r="F14" s="83"/>
      <c r="H14" s="9" t="s">
        <v>37</v>
      </c>
      <c r="I14" s="9" t="s">
        <v>26</v>
      </c>
      <c r="J14" s="9" t="s">
        <v>27</v>
      </c>
      <c r="K14" s="9" t="s">
        <v>39</v>
      </c>
      <c r="L14" s="9" t="s">
        <v>40</v>
      </c>
      <c r="M14" s="18" t="s">
        <v>32</v>
      </c>
      <c r="N14" s="9" t="s">
        <v>39</v>
      </c>
      <c r="O14" s="9" t="s">
        <v>40</v>
      </c>
      <c r="P14" s="18" t="s">
        <v>38</v>
      </c>
      <c r="Q14" s="18" t="s">
        <v>13</v>
      </c>
      <c r="R14" s="18" t="s">
        <v>22</v>
      </c>
      <c r="S14" s="18" t="s">
        <v>3</v>
      </c>
    </row>
    <row r="15" spans="1:26" x14ac:dyDescent="0.2">
      <c r="A15" s="67"/>
      <c r="B15" s="67"/>
      <c r="C15" s="67"/>
      <c r="D15" s="67"/>
      <c r="E15" s="83"/>
      <c r="F15" s="83"/>
      <c r="H15" s="45">
        <v>1</v>
      </c>
      <c r="I15" s="42">
        <f>150/$I$12</f>
        <v>0.46875</v>
      </c>
      <c r="J15" s="42">
        <f>100/I$12</f>
        <v>0.3125</v>
      </c>
      <c r="K15" s="43">
        <v>6</v>
      </c>
      <c r="L15" s="43">
        <v>80</v>
      </c>
      <c r="M15" s="46">
        <f>K15/L15</f>
        <v>7.4999999999999997E-2</v>
      </c>
      <c r="N15" s="14"/>
      <c r="O15" s="14"/>
      <c r="P15" s="30" t="e">
        <f>N15/O15</f>
        <v>#DIV/0!</v>
      </c>
      <c r="Q15" s="12">
        <v>0.3</v>
      </c>
      <c r="R15" s="12">
        <v>0.15</v>
      </c>
      <c r="S15" s="12">
        <v>0.1</v>
      </c>
    </row>
    <row r="16" spans="1:26" x14ac:dyDescent="0.2">
      <c r="A16" s="67"/>
      <c r="B16" s="67"/>
      <c r="C16" s="67"/>
      <c r="D16" s="67"/>
      <c r="E16" s="83"/>
      <c r="F16" s="83"/>
      <c r="H16" s="10">
        <v>2</v>
      </c>
      <c r="I16" s="14">
        <f>155/$I$12</f>
        <v>0.484375</v>
      </c>
      <c r="J16" s="14">
        <f>105/I$12</f>
        <v>0.328125</v>
      </c>
      <c r="K16" s="39"/>
      <c r="L16" s="39"/>
      <c r="M16" s="30" t="e">
        <f>K16/L16</f>
        <v>#DIV/0!</v>
      </c>
      <c r="N16" s="14"/>
      <c r="O16" s="14"/>
      <c r="P16" s="30" t="e">
        <f>N16/O16</f>
        <v>#DIV/0!</v>
      </c>
      <c r="Q16" s="12">
        <v>0.3</v>
      </c>
      <c r="R16" s="12">
        <v>0.15</v>
      </c>
      <c r="S16" s="12">
        <v>0.1</v>
      </c>
    </row>
    <row r="17" spans="1:26" x14ac:dyDescent="0.2">
      <c r="A17" s="67"/>
      <c r="B17" s="67"/>
      <c r="C17" s="67"/>
      <c r="D17" s="67"/>
      <c r="E17" s="83"/>
      <c r="F17" s="83"/>
      <c r="H17" s="10">
        <v>3</v>
      </c>
      <c r="I17" s="14">
        <f>160/$I$12</f>
        <v>0.5</v>
      </c>
      <c r="J17" s="14">
        <f>110/I$12</f>
        <v>0.34375</v>
      </c>
      <c r="K17" s="39"/>
      <c r="L17" s="39"/>
      <c r="M17" s="30" t="e">
        <f>K17/L17</f>
        <v>#DIV/0!</v>
      </c>
      <c r="N17" s="14"/>
      <c r="O17" s="14"/>
      <c r="P17" s="30" t="e">
        <f>N17/O17</f>
        <v>#DIV/0!</v>
      </c>
      <c r="Q17" s="12">
        <v>0.3</v>
      </c>
      <c r="R17" s="12">
        <v>0.15</v>
      </c>
      <c r="S17" s="12">
        <v>0.1</v>
      </c>
    </row>
    <row r="18" spans="1:26" x14ac:dyDescent="0.2">
      <c r="A18" s="67"/>
      <c r="B18" s="67"/>
      <c r="C18" s="67"/>
      <c r="D18" s="67"/>
      <c r="E18" s="83"/>
      <c r="F18" s="83"/>
      <c r="H18" s="26"/>
      <c r="I18" s="27">
        <f>165/$I$12</f>
        <v>0.515625</v>
      </c>
      <c r="J18" s="27">
        <f>115/I$12</f>
        <v>0.359375</v>
      </c>
      <c r="K18" s="27"/>
      <c r="L18" s="27"/>
      <c r="M18" s="28"/>
      <c r="N18" s="27"/>
      <c r="O18" s="27"/>
      <c r="P18" s="28"/>
      <c r="Q18" s="19"/>
      <c r="R18" s="19"/>
      <c r="S18" s="19"/>
    </row>
    <row r="19" spans="1:26" x14ac:dyDescent="0.2">
      <c r="A19" s="67"/>
      <c r="B19" s="67"/>
      <c r="C19" s="67"/>
      <c r="D19" s="67"/>
      <c r="E19" s="83"/>
      <c r="F19" s="83"/>
      <c r="H19" s="26"/>
      <c r="I19" s="27"/>
      <c r="J19" s="27"/>
      <c r="K19" s="27"/>
      <c r="L19" s="27"/>
      <c r="M19" s="28"/>
      <c r="N19" s="27"/>
      <c r="O19" s="27"/>
      <c r="P19" s="28"/>
      <c r="Q19" s="19"/>
      <c r="R19" s="19"/>
      <c r="S19" s="19"/>
    </row>
    <row r="20" spans="1:26" x14ac:dyDescent="0.2">
      <c r="A20" s="67"/>
      <c r="B20" s="67"/>
      <c r="C20" s="67"/>
      <c r="D20" s="67"/>
      <c r="E20" s="83"/>
      <c r="F20" s="83"/>
      <c r="H20" s="80" t="s">
        <v>48</v>
      </c>
      <c r="I20" s="80"/>
      <c r="J20" s="80"/>
      <c r="K20" s="80"/>
      <c r="L20" s="80"/>
      <c r="M20" s="80"/>
      <c r="N20" s="27"/>
      <c r="O20" s="27"/>
      <c r="P20" s="28"/>
      <c r="Q20" s="19"/>
      <c r="R20" s="19"/>
      <c r="S20" s="19"/>
    </row>
    <row r="21" spans="1:26" x14ac:dyDescent="0.2">
      <c r="A21" s="67"/>
      <c r="B21" s="67"/>
      <c r="C21" s="67"/>
      <c r="D21" s="67"/>
      <c r="E21" s="83"/>
      <c r="F21" s="83"/>
      <c r="H21" s="9" t="s">
        <v>37</v>
      </c>
      <c r="I21" s="9" t="s">
        <v>26</v>
      </c>
      <c r="J21" s="9" t="s">
        <v>27</v>
      </c>
      <c r="K21" s="9" t="s">
        <v>39</v>
      </c>
      <c r="L21" s="9" t="s">
        <v>40</v>
      </c>
      <c r="M21" s="18" t="s">
        <v>32</v>
      </c>
      <c r="N21" s="27"/>
      <c r="O21" s="27"/>
      <c r="P21" s="28"/>
      <c r="Q21" s="19"/>
      <c r="R21" s="19"/>
      <c r="S21" s="19"/>
    </row>
    <row r="22" spans="1:26" x14ac:dyDescent="0.2">
      <c r="A22" s="67"/>
      <c r="B22" s="67"/>
      <c r="C22" s="67"/>
      <c r="D22" s="67"/>
      <c r="E22" s="83"/>
      <c r="F22" s="83"/>
      <c r="H22" s="45">
        <v>1</v>
      </c>
      <c r="I22" s="42">
        <f>150/$I$12</f>
        <v>0.46875</v>
      </c>
      <c r="J22" s="42">
        <f>100/I$12</f>
        <v>0.3125</v>
      </c>
      <c r="K22" s="43">
        <v>18</v>
      </c>
      <c r="L22" s="43">
        <v>80</v>
      </c>
      <c r="M22" s="46">
        <f>K22/L22</f>
        <v>0.22500000000000001</v>
      </c>
      <c r="N22" s="27"/>
      <c r="O22" s="27"/>
      <c r="P22" s="28"/>
      <c r="Q22" s="19"/>
      <c r="R22" s="19"/>
      <c r="S22" s="19"/>
    </row>
    <row r="23" spans="1:26" x14ac:dyDescent="0.2">
      <c r="A23" s="67"/>
      <c r="B23" s="67"/>
      <c r="C23" s="67"/>
      <c r="D23" s="67"/>
      <c r="E23" s="83"/>
      <c r="F23" s="83"/>
      <c r="H23" s="10">
        <v>2</v>
      </c>
      <c r="I23" s="14">
        <f>155/$I$12</f>
        <v>0.484375</v>
      </c>
      <c r="J23" s="14">
        <f>105/I$12</f>
        <v>0.328125</v>
      </c>
      <c r="K23" s="39"/>
      <c r="L23" s="39"/>
      <c r="M23" s="30" t="e">
        <f>K23/L23</f>
        <v>#DIV/0!</v>
      </c>
      <c r="N23" s="27"/>
      <c r="O23" s="27"/>
      <c r="P23" s="28"/>
      <c r="Q23" s="19"/>
      <c r="R23" s="19"/>
      <c r="S23" s="19"/>
    </row>
    <row r="24" spans="1:26" x14ac:dyDescent="0.2">
      <c r="A24" s="67"/>
      <c r="B24" s="67"/>
      <c r="C24" s="67"/>
      <c r="D24" s="67"/>
      <c r="E24" s="83"/>
      <c r="F24" s="83"/>
      <c r="H24" s="10">
        <v>3</v>
      </c>
      <c r="I24" s="14">
        <f>160/$I$12</f>
        <v>0.5</v>
      </c>
      <c r="J24" s="14">
        <f>110/I$12</f>
        <v>0.34375</v>
      </c>
      <c r="K24" s="39"/>
      <c r="L24" s="39"/>
      <c r="M24" s="30" t="e">
        <f>K24/L24</f>
        <v>#DIV/0!</v>
      </c>
      <c r="N24" s="27"/>
      <c r="O24" s="27"/>
      <c r="P24" s="29"/>
      <c r="Q24" s="19"/>
      <c r="R24" s="19"/>
      <c r="S24" s="19"/>
    </row>
    <row r="25" spans="1:26" x14ac:dyDescent="0.2">
      <c r="A25" s="67"/>
      <c r="B25" s="67"/>
      <c r="C25" s="67"/>
      <c r="D25" s="67"/>
      <c r="E25" s="83"/>
      <c r="F25" s="83"/>
      <c r="H25" s="26"/>
      <c r="I25" s="27"/>
      <c r="J25" s="27"/>
      <c r="K25" s="27"/>
      <c r="L25" s="27"/>
      <c r="M25" s="29"/>
      <c r="N25" s="27"/>
      <c r="O25" s="27"/>
      <c r="P25" s="28"/>
      <c r="Q25" s="19"/>
      <c r="R25" s="19"/>
      <c r="S25" s="19"/>
    </row>
    <row r="26" spans="1:26" x14ac:dyDescent="0.2">
      <c r="A26" s="67"/>
      <c r="B26" s="67"/>
      <c r="C26" s="67"/>
      <c r="D26" s="67"/>
      <c r="E26" s="83"/>
      <c r="F26" s="83"/>
      <c r="H26" s="80" t="s">
        <v>49</v>
      </c>
      <c r="I26" s="80"/>
      <c r="J26" s="80"/>
      <c r="K26" s="80"/>
      <c r="L26" s="80"/>
      <c r="M26" s="80"/>
      <c r="N26" s="27"/>
      <c r="O26" s="27"/>
      <c r="P26" s="28"/>
      <c r="Q26" s="19"/>
      <c r="R26" s="19"/>
      <c r="S26" s="19"/>
    </row>
    <row r="27" spans="1:26" x14ac:dyDescent="0.2">
      <c r="A27" s="67"/>
      <c r="B27" s="67"/>
      <c r="C27" s="67"/>
      <c r="D27" s="67"/>
      <c r="E27" s="83"/>
      <c r="F27" s="83"/>
      <c r="H27" s="9" t="s">
        <v>37</v>
      </c>
      <c r="I27" s="9" t="s">
        <v>26</v>
      </c>
      <c r="J27" s="9" t="s">
        <v>27</v>
      </c>
      <c r="K27" s="9" t="s">
        <v>39</v>
      </c>
      <c r="L27" s="9" t="s">
        <v>40</v>
      </c>
      <c r="M27" s="18" t="s">
        <v>32</v>
      </c>
      <c r="N27" s="27"/>
      <c r="O27" s="27"/>
      <c r="P27" s="19"/>
      <c r="Q27" s="19"/>
      <c r="R27" s="19"/>
      <c r="S27" s="19"/>
      <c r="T27" s="28"/>
      <c r="U27" s="28"/>
      <c r="V27" s="28"/>
      <c r="W27" s="28"/>
      <c r="X27" s="28"/>
      <c r="Y27" s="28"/>
      <c r="Z27" s="28"/>
    </row>
    <row r="28" spans="1:26" x14ac:dyDescent="0.2">
      <c r="A28" s="8"/>
      <c r="B28" s="8"/>
      <c r="C28" s="8"/>
      <c r="D28" s="8"/>
      <c r="E28" s="8"/>
      <c r="F28" s="8"/>
      <c r="H28" s="45">
        <v>1</v>
      </c>
      <c r="I28" s="42">
        <f>150/$I$12</f>
        <v>0.46875</v>
      </c>
      <c r="J28" s="42">
        <f>100/I$12</f>
        <v>0.3125</v>
      </c>
      <c r="K28" s="43">
        <v>31</v>
      </c>
      <c r="L28" s="43">
        <v>80</v>
      </c>
      <c r="M28" s="46">
        <f>K28/L28</f>
        <v>0.38750000000000001</v>
      </c>
      <c r="N28" s="28"/>
      <c r="O28" s="28"/>
      <c r="P28" s="31"/>
      <c r="Q28" s="31"/>
      <c r="R28" s="31"/>
      <c r="S28" s="31"/>
      <c r="T28" s="28"/>
      <c r="U28" s="28"/>
      <c r="V28" s="28"/>
      <c r="W28" s="28"/>
      <c r="X28" s="28"/>
      <c r="Y28" s="28"/>
      <c r="Z28" s="28"/>
    </row>
    <row r="29" spans="1:26" x14ac:dyDescent="0.2">
      <c r="A29" s="8"/>
      <c r="B29" s="8"/>
      <c r="C29" s="8"/>
      <c r="D29" s="8"/>
      <c r="E29" s="8"/>
      <c r="F29" s="8"/>
      <c r="H29" s="10">
        <v>2</v>
      </c>
      <c r="I29" s="14">
        <f>155/$I$12</f>
        <v>0.484375</v>
      </c>
      <c r="J29" s="14">
        <f>105/I$12</f>
        <v>0.328125</v>
      </c>
      <c r="K29" s="39"/>
      <c r="L29" s="39"/>
      <c r="M29" s="30" t="e">
        <f>K29/L29</f>
        <v>#DIV/0!</v>
      </c>
      <c r="N29" s="28"/>
      <c r="O29" s="28"/>
      <c r="P29" s="31"/>
      <c r="Q29" s="31"/>
      <c r="R29" s="31"/>
      <c r="S29" s="31"/>
      <c r="T29" s="28"/>
      <c r="U29" s="28"/>
      <c r="V29" s="28"/>
      <c r="W29" s="28"/>
      <c r="X29" s="28"/>
      <c r="Y29" s="28"/>
      <c r="Z29" s="28"/>
    </row>
    <row r="30" spans="1:26" x14ac:dyDescent="0.2">
      <c r="A30" s="8"/>
      <c r="B30" s="8"/>
      <c r="C30" s="8"/>
      <c r="D30" s="8"/>
      <c r="E30" s="8"/>
      <c r="F30" s="8"/>
      <c r="H30" s="10">
        <v>3</v>
      </c>
      <c r="I30" s="14">
        <f>160/$I$12</f>
        <v>0.5</v>
      </c>
      <c r="J30" s="14">
        <f>110/I$12</f>
        <v>0.34375</v>
      </c>
      <c r="K30" s="39"/>
      <c r="L30" s="39"/>
      <c r="M30" s="30" t="e">
        <f>K30/L30</f>
        <v>#DIV/0!</v>
      </c>
      <c r="N30" s="28"/>
      <c r="O30" s="28"/>
      <c r="P30" s="31"/>
      <c r="Q30" s="31"/>
      <c r="R30" s="31"/>
      <c r="S30" s="31"/>
      <c r="T30" s="28"/>
      <c r="U30" s="28"/>
      <c r="V30" s="28"/>
      <c r="W30" s="28"/>
      <c r="X30" s="28"/>
      <c r="Y30" s="28"/>
      <c r="Z30" s="28"/>
    </row>
    <row r="31" spans="1:26" x14ac:dyDescent="0.2">
      <c r="A31" s="8"/>
      <c r="B31" s="8"/>
      <c r="C31" s="8"/>
      <c r="D31" s="8"/>
      <c r="E31" s="8"/>
      <c r="F31" s="8"/>
      <c r="H31" s="28"/>
      <c r="I31" s="28"/>
      <c r="J31" s="28"/>
      <c r="K31" s="28"/>
      <c r="L31" s="28"/>
      <c r="M31" s="31"/>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138.75" customHeight="1" x14ac:dyDescent="0.2">
      <c r="A34" s="49" t="s">
        <v>63</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2.2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36</v>
      </c>
      <c r="B36" s="69"/>
      <c r="C36" s="69"/>
      <c r="D36" s="69"/>
      <c r="E36" s="4" t="s">
        <v>56</v>
      </c>
      <c r="F36" s="4" t="s">
        <v>25</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56</v>
      </c>
      <c r="F37" s="4" t="s">
        <v>25</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24</v>
      </c>
      <c r="F38" s="4" t="s">
        <v>57</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ht="57" customHeight="1"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idden="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54</v>
      </c>
      <c r="B43" s="68"/>
      <c r="C43" s="68"/>
      <c r="D43" s="68"/>
      <c r="E43" s="68" t="s">
        <v>55</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8">
    <mergeCell ref="H20:M20"/>
    <mergeCell ref="H26:M26"/>
    <mergeCell ref="H13:M13"/>
    <mergeCell ref="A1:F1"/>
    <mergeCell ref="A2:F3"/>
    <mergeCell ref="A4:F4"/>
    <mergeCell ref="A5:F5"/>
    <mergeCell ref="A6:F6"/>
    <mergeCell ref="A7:F7"/>
    <mergeCell ref="A38:D38"/>
    <mergeCell ref="A8:C8"/>
    <mergeCell ref="E8:E9"/>
    <mergeCell ref="F8:F9"/>
    <mergeCell ref="A9:C9"/>
    <mergeCell ref="A10:C10"/>
    <mergeCell ref="D11:D12"/>
    <mergeCell ref="E11:E12"/>
    <mergeCell ref="F11:F12"/>
    <mergeCell ref="A14:D27"/>
    <mergeCell ref="E14:F27"/>
    <mergeCell ref="A34:F35"/>
    <mergeCell ref="A36:D36"/>
    <mergeCell ref="A37:D37"/>
    <mergeCell ref="A39:F39"/>
    <mergeCell ref="A40:D42"/>
    <mergeCell ref="E40:F42"/>
    <mergeCell ref="A43:D43"/>
    <mergeCell ref="E43:F43"/>
  </mergeCells>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topLeftCell="A29" zoomScale="130" zoomScaleNormal="130" workbookViewId="0">
      <selection activeCell="A5" sqref="A5:F5"/>
    </sheetView>
  </sheetViews>
  <sheetFormatPr defaultColWidth="11.42578125" defaultRowHeight="12.75" x14ac:dyDescent="0.2"/>
  <cols>
    <col min="1" max="3" width="11.42578125" customWidth="1"/>
    <col min="4" max="4" width="16.85546875" customWidth="1"/>
    <col min="5" max="5" width="19.85546875" customWidth="1"/>
    <col min="6" max="6" width="15.28515625" customWidth="1"/>
    <col min="7" max="7" width="5" customWidth="1"/>
    <col min="8" max="8" width="10.28515625" bestFit="1" customWidth="1"/>
    <col min="9" max="9" width="18.28515625" hidden="1" customWidth="1"/>
    <col min="10" max="10" width="11.42578125" hidden="1" customWidth="1"/>
    <col min="11" max="11" width="11.42578125" customWidth="1"/>
    <col min="12" max="12" width="12.140625" customWidth="1"/>
    <col min="13" max="13" width="12.5703125" style="16" customWidth="1"/>
    <col min="14" max="14" width="11.42578125" customWidth="1"/>
    <col min="15" max="15" width="12.140625" customWidth="1"/>
    <col min="16" max="16" width="10.7109375" style="16" customWidth="1"/>
    <col min="17" max="17" width="7.28515625" style="16" customWidth="1"/>
    <col min="18" max="18" width="7.85546875" style="16" customWidth="1"/>
    <col min="19" max="19" width="7.42578125" style="16" customWidth="1"/>
  </cols>
  <sheetData>
    <row r="1" spans="1:26" ht="19.5" customHeight="1" x14ac:dyDescent="0.2">
      <c r="A1" s="72" t="s">
        <v>0</v>
      </c>
      <c r="B1" s="72"/>
      <c r="C1" s="72"/>
      <c r="D1" s="72"/>
      <c r="E1" s="72"/>
      <c r="F1" s="72"/>
      <c r="G1" s="2"/>
      <c r="H1" s="2"/>
      <c r="I1" s="2"/>
      <c r="J1" s="2"/>
      <c r="K1" s="2"/>
      <c r="L1" s="2"/>
      <c r="M1" s="15"/>
      <c r="N1" s="2"/>
      <c r="O1" s="2"/>
      <c r="P1" s="15"/>
      <c r="Q1" s="15"/>
      <c r="R1" s="15"/>
    </row>
    <row r="2" spans="1:26" x14ac:dyDescent="0.2">
      <c r="A2" s="74" t="s">
        <v>1</v>
      </c>
      <c r="B2" s="75"/>
      <c r="C2" s="75"/>
      <c r="D2" s="75"/>
      <c r="E2" s="75"/>
      <c r="F2" s="76"/>
    </row>
    <row r="3" spans="1:26" x14ac:dyDescent="0.2">
      <c r="A3" s="77"/>
      <c r="B3" s="78"/>
      <c r="C3" s="78"/>
      <c r="D3" s="78"/>
      <c r="E3" s="78"/>
      <c r="F3" s="79"/>
    </row>
    <row r="4" spans="1:26" x14ac:dyDescent="0.2">
      <c r="A4" s="69" t="s">
        <v>33</v>
      </c>
      <c r="B4" s="69"/>
      <c r="C4" s="69"/>
      <c r="D4" s="69"/>
      <c r="E4" s="69"/>
      <c r="F4" s="69"/>
    </row>
    <row r="5" spans="1:26" ht="28.5" customHeight="1" x14ac:dyDescent="0.2">
      <c r="A5" s="69" t="s">
        <v>65</v>
      </c>
      <c r="B5" s="73"/>
      <c r="C5" s="73"/>
      <c r="D5" s="73"/>
      <c r="E5" s="73"/>
      <c r="F5" s="73"/>
      <c r="G5" s="3"/>
      <c r="H5" s="3"/>
      <c r="I5" s="3"/>
      <c r="J5" s="3"/>
      <c r="K5" s="3"/>
      <c r="L5" s="3"/>
      <c r="M5" s="17"/>
      <c r="N5" s="3"/>
      <c r="O5" s="3"/>
      <c r="P5" s="17"/>
      <c r="Q5" s="17"/>
      <c r="R5" s="17"/>
      <c r="S5" s="17"/>
    </row>
    <row r="6" spans="1:26" ht="42" customHeight="1" x14ac:dyDescent="0.2">
      <c r="A6" s="93" t="s">
        <v>64</v>
      </c>
      <c r="B6" s="94"/>
      <c r="C6" s="94"/>
      <c r="D6" s="94"/>
      <c r="E6" s="94"/>
      <c r="F6" s="95"/>
      <c r="R6" s="17"/>
    </row>
    <row r="7" spans="1:26" ht="14.25" customHeight="1" x14ac:dyDescent="0.2">
      <c r="A7" s="69"/>
      <c r="B7" s="69"/>
      <c r="C7" s="69"/>
      <c r="D7" s="69"/>
      <c r="E7" s="69"/>
      <c r="F7" s="69"/>
      <c r="G7" s="3"/>
      <c r="H7" s="3"/>
      <c r="I7" s="3"/>
      <c r="J7" s="3"/>
      <c r="K7" s="3"/>
      <c r="L7" s="3"/>
      <c r="M7" s="17"/>
      <c r="N7" s="3"/>
      <c r="O7" s="3"/>
      <c r="P7" s="17"/>
      <c r="Q7" s="17"/>
      <c r="R7" s="17"/>
    </row>
    <row r="8" spans="1:26" ht="13.5" customHeight="1" x14ac:dyDescent="0.2">
      <c r="A8" s="51" t="s">
        <v>2</v>
      </c>
      <c r="B8" s="52"/>
      <c r="C8" s="53"/>
      <c r="D8" s="1" t="s">
        <v>34</v>
      </c>
      <c r="E8" s="63" t="s">
        <v>12</v>
      </c>
      <c r="F8" s="65" t="s">
        <v>35</v>
      </c>
    </row>
    <row r="9" spans="1:26" x14ac:dyDescent="0.2">
      <c r="A9" s="60" t="s">
        <v>11</v>
      </c>
      <c r="B9" s="61"/>
      <c r="C9" s="62"/>
      <c r="D9" s="7" t="s">
        <v>34</v>
      </c>
      <c r="E9" s="64"/>
      <c r="F9" s="66"/>
    </row>
    <row r="10" spans="1:26" ht="25.5" x14ac:dyDescent="0.2">
      <c r="A10" s="59" t="s">
        <v>3</v>
      </c>
      <c r="B10" s="59"/>
      <c r="C10" s="59"/>
      <c r="D10" s="5" t="s">
        <v>10</v>
      </c>
      <c r="E10" s="5" t="s">
        <v>4</v>
      </c>
      <c r="F10" s="5" t="s">
        <v>5</v>
      </c>
      <c r="W10" s="25"/>
      <c r="X10" s="25"/>
      <c r="Y10" s="25"/>
      <c r="Z10" s="25"/>
    </row>
    <row r="11" spans="1:26" x14ac:dyDescent="0.2">
      <c r="A11" s="6" t="s">
        <v>23</v>
      </c>
      <c r="B11" s="6" t="s">
        <v>6</v>
      </c>
      <c r="C11" s="6" t="s">
        <v>21</v>
      </c>
      <c r="D11" s="54"/>
      <c r="E11" s="57" t="s">
        <v>42</v>
      </c>
      <c r="F11" s="55" t="s">
        <v>41</v>
      </c>
      <c r="W11" s="25"/>
      <c r="X11" s="25"/>
      <c r="Y11" s="25"/>
      <c r="Z11" s="25"/>
    </row>
    <row r="12" spans="1:26" ht="32.25" customHeight="1" x14ac:dyDescent="0.2">
      <c r="A12" s="48"/>
      <c r="B12" s="21"/>
      <c r="C12" s="20"/>
      <c r="D12" s="54"/>
      <c r="E12" s="58"/>
      <c r="F12" s="56"/>
      <c r="I12">
        <v>320</v>
      </c>
      <c r="W12" s="25"/>
      <c r="X12" s="25"/>
      <c r="Y12" s="25"/>
      <c r="Z12" s="25"/>
    </row>
    <row r="13" spans="1:26" ht="13.5" thickBot="1" x14ac:dyDescent="0.25">
      <c r="A13" s="13"/>
      <c r="H13" s="81" t="s">
        <v>50</v>
      </c>
      <c r="I13" s="82"/>
      <c r="J13" s="82"/>
      <c r="K13" s="82"/>
      <c r="L13" s="82"/>
      <c r="M13" s="82"/>
    </row>
    <row r="14" spans="1:26" x14ac:dyDescent="0.2">
      <c r="A14" s="84"/>
      <c r="B14" s="85"/>
      <c r="C14" s="85"/>
      <c r="D14" s="85"/>
      <c r="E14" s="85"/>
      <c r="F14" s="86"/>
      <c r="H14" s="9" t="s">
        <v>37</v>
      </c>
      <c r="I14" s="9" t="s">
        <v>26</v>
      </c>
      <c r="J14" s="9" t="s">
        <v>27</v>
      </c>
      <c r="K14" s="9" t="s">
        <v>39</v>
      </c>
      <c r="L14" s="9" t="s">
        <v>40</v>
      </c>
      <c r="M14" s="18" t="s">
        <v>32</v>
      </c>
      <c r="N14" s="9" t="s">
        <v>39</v>
      </c>
      <c r="O14" s="9" t="s">
        <v>40</v>
      </c>
      <c r="P14" s="18" t="s">
        <v>38</v>
      </c>
      <c r="Q14" s="18" t="s">
        <v>13</v>
      </c>
      <c r="R14" s="18" t="s">
        <v>22</v>
      </c>
      <c r="S14" s="18" t="s">
        <v>3</v>
      </c>
    </row>
    <row r="15" spans="1:26" x14ac:dyDescent="0.2">
      <c r="A15" s="87"/>
      <c r="B15" s="88"/>
      <c r="C15" s="88"/>
      <c r="D15" s="88"/>
      <c r="E15" s="88"/>
      <c r="F15" s="89"/>
      <c r="H15" s="47">
        <v>1</v>
      </c>
      <c r="I15" s="42">
        <f>150/$I$12</f>
        <v>0.46875</v>
      </c>
      <c r="J15" s="42">
        <f>100/I$12</f>
        <v>0.3125</v>
      </c>
      <c r="K15" s="43">
        <f>PK!K15+Kinder!K15+Primero!K15</f>
        <v>16</v>
      </c>
      <c r="L15" s="43">
        <f>PK!L15+Kinder!L15+Primero!L15</f>
        <v>245</v>
      </c>
      <c r="M15" s="46">
        <f>K15/L15</f>
        <v>6.5306122448979598E-2</v>
      </c>
      <c r="N15" s="14"/>
      <c r="O15" s="14"/>
      <c r="P15" s="30" t="e">
        <f>N15/O15</f>
        <v>#DIV/0!</v>
      </c>
      <c r="Q15" s="12">
        <v>0.3</v>
      </c>
      <c r="R15" s="12">
        <v>0.15</v>
      </c>
      <c r="S15" s="12">
        <v>0.1</v>
      </c>
    </row>
    <row r="16" spans="1:26" x14ac:dyDescent="0.2">
      <c r="A16" s="87"/>
      <c r="B16" s="88"/>
      <c r="C16" s="88"/>
      <c r="D16" s="88"/>
      <c r="E16" s="88"/>
      <c r="F16" s="89"/>
      <c r="H16" s="9">
        <v>2</v>
      </c>
      <c r="I16" s="14">
        <f>155/$I$12</f>
        <v>0.484375</v>
      </c>
      <c r="J16" s="14">
        <f>105/I$12</f>
        <v>0.328125</v>
      </c>
      <c r="K16" s="39">
        <f>PK!K16+Kinder!K16+Primero!K16</f>
        <v>0</v>
      </c>
      <c r="L16" s="39">
        <f>PK!L16+Kinder!L16+Primero!L16</f>
        <v>0</v>
      </c>
      <c r="M16" s="30" t="e">
        <f>K16/L16</f>
        <v>#DIV/0!</v>
      </c>
      <c r="N16" s="14"/>
      <c r="O16" s="14"/>
      <c r="P16" s="30" t="e">
        <f>N16/O16</f>
        <v>#DIV/0!</v>
      </c>
      <c r="Q16" s="12">
        <v>0.3</v>
      </c>
      <c r="R16" s="12">
        <v>0.15</v>
      </c>
      <c r="S16" s="12">
        <v>0.1</v>
      </c>
    </row>
    <row r="17" spans="1:26" x14ac:dyDescent="0.2">
      <c r="A17" s="87"/>
      <c r="B17" s="88"/>
      <c r="C17" s="88"/>
      <c r="D17" s="88"/>
      <c r="E17" s="88"/>
      <c r="F17" s="89"/>
      <c r="H17" s="9">
        <v>3</v>
      </c>
      <c r="I17" s="14">
        <f>160/$I$12</f>
        <v>0.5</v>
      </c>
      <c r="J17" s="14">
        <f>110/I$12</f>
        <v>0.34375</v>
      </c>
      <c r="K17" s="39">
        <f>PK!K17+Kinder!K17+Primero!K17</f>
        <v>0</v>
      </c>
      <c r="L17" s="39">
        <f>PK!L17+Kinder!L17+Primero!L17</f>
        <v>0</v>
      </c>
      <c r="M17" s="30" t="e">
        <f>K17/L17</f>
        <v>#DIV/0!</v>
      </c>
      <c r="N17" s="14"/>
      <c r="O17" s="14"/>
      <c r="P17" s="30" t="e">
        <f>N17/O17</f>
        <v>#DIV/0!</v>
      </c>
      <c r="Q17" s="12">
        <v>0.3</v>
      </c>
      <c r="R17" s="12">
        <v>0.15</v>
      </c>
      <c r="S17" s="12">
        <v>0.1</v>
      </c>
    </row>
    <row r="18" spans="1:26" x14ac:dyDescent="0.2">
      <c r="A18" s="87"/>
      <c r="B18" s="88"/>
      <c r="C18" s="88"/>
      <c r="D18" s="88"/>
      <c r="E18" s="88"/>
      <c r="F18" s="89"/>
      <c r="H18" s="26"/>
      <c r="I18" s="27">
        <f>165/$I$12</f>
        <v>0.515625</v>
      </c>
      <c r="J18" s="27">
        <f>115/I$12</f>
        <v>0.359375</v>
      </c>
      <c r="K18" s="27"/>
      <c r="L18" s="27"/>
      <c r="M18" s="28"/>
      <c r="N18" s="27"/>
      <c r="O18" s="27"/>
      <c r="P18" s="28"/>
      <c r="Q18" s="19"/>
      <c r="R18" s="19"/>
      <c r="S18" s="19"/>
    </row>
    <row r="19" spans="1:26" x14ac:dyDescent="0.2">
      <c r="A19" s="87"/>
      <c r="B19" s="88"/>
      <c r="C19" s="88"/>
      <c r="D19" s="88"/>
      <c r="E19" s="88"/>
      <c r="F19" s="89"/>
      <c r="H19" s="26"/>
      <c r="I19" s="27"/>
      <c r="J19" s="27"/>
      <c r="K19" s="27"/>
      <c r="L19" s="27"/>
      <c r="M19" s="28"/>
      <c r="N19" s="27"/>
      <c r="O19" s="27"/>
      <c r="P19" s="28"/>
      <c r="Q19" s="19"/>
      <c r="R19" s="19"/>
      <c r="S19" s="19"/>
    </row>
    <row r="20" spans="1:26" x14ac:dyDescent="0.2">
      <c r="A20" s="87"/>
      <c r="B20" s="88"/>
      <c r="C20" s="88"/>
      <c r="D20" s="88"/>
      <c r="E20" s="88"/>
      <c r="F20" s="89"/>
      <c r="H20" s="26"/>
      <c r="I20" s="27"/>
      <c r="J20" s="27"/>
      <c r="K20" s="27"/>
      <c r="L20" s="27"/>
      <c r="M20" s="28"/>
      <c r="N20" s="27"/>
      <c r="O20" s="27"/>
      <c r="P20" s="28"/>
      <c r="Q20" s="19"/>
      <c r="R20" s="19"/>
      <c r="S20" s="19"/>
    </row>
    <row r="21" spans="1:26" x14ac:dyDescent="0.2">
      <c r="A21" s="87"/>
      <c r="B21" s="88"/>
      <c r="C21" s="88"/>
      <c r="D21" s="88"/>
      <c r="E21" s="88"/>
      <c r="F21" s="89"/>
      <c r="H21" s="80" t="s">
        <v>48</v>
      </c>
      <c r="I21" s="80"/>
      <c r="J21" s="80"/>
      <c r="K21" s="80"/>
      <c r="L21" s="80"/>
      <c r="M21" s="80"/>
      <c r="N21" s="27"/>
      <c r="O21" s="27"/>
      <c r="P21" s="28"/>
      <c r="Q21" s="19"/>
      <c r="R21" s="19"/>
      <c r="S21" s="19"/>
    </row>
    <row r="22" spans="1:26" x14ac:dyDescent="0.2">
      <c r="A22" s="87"/>
      <c r="B22" s="88"/>
      <c r="C22" s="88"/>
      <c r="D22" s="88"/>
      <c r="E22" s="88"/>
      <c r="F22" s="89"/>
      <c r="H22" s="9" t="s">
        <v>37</v>
      </c>
      <c r="I22" s="9" t="s">
        <v>26</v>
      </c>
      <c r="J22" s="9" t="s">
        <v>27</v>
      </c>
      <c r="K22" s="9" t="s">
        <v>39</v>
      </c>
      <c r="L22" s="9" t="s">
        <v>40</v>
      </c>
      <c r="M22" s="18" t="s">
        <v>32</v>
      </c>
      <c r="N22" s="27"/>
      <c r="O22" s="27"/>
      <c r="P22" s="28"/>
      <c r="Q22" s="19"/>
      <c r="R22" s="19"/>
      <c r="S22" s="19"/>
    </row>
    <row r="23" spans="1:26" x14ac:dyDescent="0.2">
      <c r="A23" s="87"/>
      <c r="B23" s="88"/>
      <c r="C23" s="88"/>
      <c r="D23" s="88"/>
      <c r="E23" s="88"/>
      <c r="F23" s="89"/>
      <c r="H23" s="45">
        <v>1</v>
      </c>
      <c r="I23" s="42">
        <f>150/$I$12</f>
        <v>0.46875</v>
      </c>
      <c r="J23" s="42">
        <f>100/I$12</f>
        <v>0.3125</v>
      </c>
      <c r="K23" s="43">
        <v>51</v>
      </c>
      <c r="L23" s="43">
        <v>245</v>
      </c>
      <c r="M23" s="46">
        <f>K23/L23</f>
        <v>0.20816326530612245</v>
      </c>
      <c r="N23" s="27"/>
      <c r="O23" s="27"/>
      <c r="P23" s="28"/>
      <c r="Q23" s="19"/>
      <c r="R23" s="19"/>
      <c r="S23" s="19"/>
    </row>
    <row r="24" spans="1:26" x14ac:dyDescent="0.2">
      <c r="A24" s="87"/>
      <c r="B24" s="88"/>
      <c r="C24" s="88"/>
      <c r="D24" s="88"/>
      <c r="E24" s="88"/>
      <c r="F24" s="89"/>
      <c r="H24" s="10">
        <v>2</v>
      </c>
      <c r="I24" s="14">
        <f>155/$I$12</f>
        <v>0.484375</v>
      </c>
      <c r="J24" s="14">
        <f>105/I$12</f>
        <v>0.328125</v>
      </c>
      <c r="K24" s="39"/>
      <c r="L24" s="39"/>
      <c r="M24" s="30" t="e">
        <f>K24/L24</f>
        <v>#DIV/0!</v>
      </c>
      <c r="N24" s="27"/>
      <c r="O24" s="27"/>
      <c r="P24" s="29"/>
      <c r="Q24" s="19"/>
      <c r="R24" s="19"/>
      <c r="S24" s="19"/>
    </row>
    <row r="25" spans="1:26" x14ac:dyDescent="0.2">
      <c r="A25" s="87"/>
      <c r="B25" s="88"/>
      <c r="C25" s="88"/>
      <c r="D25" s="88"/>
      <c r="E25" s="88"/>
      <c r="F25" s="89"/>
      <c r="H25" s="10">
        <v>3</v>
      </c>
      <c r="I25" s="14">
        <f>160/$I$12</f>
        <v>0.5</v>
      </c>
      <c r="J25" s="14">
        <f>110/I$12</f>
        <v>0.34375</v>
      </c>
      <c r="K25" s="39"/>
      <c r="L25" s="39"/>
      <c r="M25" s="30" t="e">
        <f>K25/L25</f>
        <v>#DIV/0!</v>
      </c>
      <c r="N25" s="27"/>
      <c r="O25" s="27"/>
      <c r="P25" s="28"/>
      <c r="Q25" s="19"/>
      <c r="R25" s="19"/>
      <c r="S25" s="19"/>
    </row>
    <row r="26" spans="1:26" x14ac:dyDescent="0.2">
      <c r="A26" s="87"/>
      <c r="B26" s="88"/>
      <c r="C26" s="88"/>
      <c r="D26" s="88"/>
      <c r="E26" s="88"/>
      <c r="F26" s="89"/>
      <c r="H26" s="26"/>
      <c r="I26" s="27"/>
      <c r="J26" s="27"/>
      <c r="K26" s="27"/>
      <c r="L26" s="27"/>
      <c r="M26" s="29"/>
      <c r="N26" s="27"/>
      <c r="O26" s="27"/>
      <c r="P26" s="28"/>
      <c r="Q26" s="19"/>
      <c r="R26" s="19"/>
      <c r="S26" s="19"/>
    </row>
    <row r="27" spans="1:26" x14ac:dyDescent="0.2">
      <c r="A27" s="87"/>
      <c r="B27" s="88"/>
      <c r="C27" s="88"/>
      <c r="D27" s="88"/>
      <c r="E27" s="88"/>
      <c r="F27" s="89"/>
      <c r="H27" s="80" t="s">
        <v>49</v>
      </c>
      <c r="I27" s="80"/>
      <c r="J27" s="80"/>
      <c r="K27" s="80"/>
      <c r="L27" s="80"/>
      <c r="M27" s="80"/>
      <c r="N27" s="27"/>
      <c r="O27" s="27"/>
      <c r="P27" s="19"/>
      <c r="Q27" s="19"/>
      <c r="R27" s="19"/>
      <c r="S27" s="19"/>
      <c r="T27" s="28"/>
      <c r="U27" s="28"/>
      <c r="V27" s="28"/>
      <c r="W27" s="28"/>
      <c r="X27" s="28"/>
      <c r="Y27" s="28"/>
      <c r="Z27" s="28"/>
    </row>
    <row r="28" spans="1:26" x14ac:dyDescent="0.2">
      <c r="A28" s="87"/>
      <c r="B28" s="88"/>
      <c r="C28" s="88"/>
      <c r="D28" s="88"/>
      <c r="E28" s="88"/>
      <c r="F28" s="89"/>
      <c r="H28" s="9" t="s">
        <v>37</v>
      </c>
      <c r="I28" s="9" t="s">
        <v>26</v>
      </c>
      <c r="J28" s="9" t="s">
        <v>27</v>
      </c>
      <c r="K28" s="9" t="s">
        <v>39</v>
      </c>
      <c r="L28" s="9" t="s">
        <v>40</v>
      </c>
      <c r="M28" s="18" t="s">
        <v>32</v>
      </c>
      <c r="N28" s="28"/>
      <c r="O28" s="28"/>
      <c r="P28" s="31"/>
      <c r="Q28" s="31"/>
      <c r="R28" s="31"/>
      <c r="S28" s="31"/>
      <c r="T28" s="28"/>
      <c r="U28" s="28"/>
      <c r="V28" s="28"/>
      <c r="W28" s="28"/>
      <c r="X28" s="28"/>
      <c r="Y28" s="28"/>
      <c r="Z28" s="28"/>
    </row>
    <row r="29" spans="1:26" x14ac:dyDescent="0.2">
      <c r="A29" s="87"/>
      <c r="B29" s="88"/>
      <c r="C29" s="88"/>
      <c r="D29" s="88"/>
      <c r="E29" s="88"/>
      <c r="F29" s="89"/>
      <c r="H29" s="45">
        <v>1</v>
      </c>
      <c r="I29" s="42">
        <f>150/$I$12</f>
        <v>0.46875</v>
      </c>
      <c r="J29" s="42">
        <f>100/I$12</f>
        <v>0.3125</v>
      </c>
      <c r="K29" s="43">
        <v>115</v>
      </c>
      <c r="L29" s="43">
        <v>245</v>
      </c>
      <c r="M29" s="46">
        <f>K29/L29</f>
        <v>0.46938775510204084</v>
      </c>
      <c r="N29" s="28"/>
      <c r="O29" s="28"/>
      <c r="P29" s="31"/>
      <c r="Q29" s="31"/>
      <c r="R29" s="31"/>
      <c r="S29" s="31"/>
      <c r="T29" s="28"/>
      <c r="U29" s="28"/>
      <c r="V29" s="28"/>
      <c r="W29" s="28"/>
      <c r="X29" s="28"/>
      <c r="Y29" s="28"/>
      <c r="Z29" s="28"/>
    </row>
    <row r="30" spans="1:26" x14ac:dyDescent="0.2">
      <c r="A30" s="87"/>
      <c r="B30" s="88"/>
      <c r="C30" s="88"/>
      <c r="D30" s="88"/>
      <c r="E30" s="88"/>
      <c r="F30" s="89"/>
      <c r="H30" s="10">
        <v>2</v>
      </c>
      <c r="I30" s="14">
        <f>155/$I$12</f>
        <v>0.484375</v>
      </c>
      <c r="J30" s="14">
        <f>105/I$12</f>
        <v>0.328125</v>
      </c>
      <c r="K30" s="39"/>
      <c r="L30" s="39"/>
      <c r="M30" s="30" t="e">
        <f>K30/L30</f>
        <v>#DIV/0!</v>
      </c>
      <c r="N30" s="28"/>
      <c r="O30" s="28"/>
      <c r="P30" s="31"/>
      <c r="Q30" s="31"/>
      <c r="R30" s="31"/>
      <c r="S30" s="31"/>
      <c r="T30" s="28"/>
      <c r="U30" s="28"/>
      <c r="V30" s="28"/>
      <c r="W30" s="28"/>
      <c r="X30" s="28"/>
      <c r="Y30" s="28"/>
      <c r="Z30" s="28"/>
    </row>
    <row r="31" spans="1:26" ht="13.5" thickBot="1" x14ac:dyDescent="0.25">
      <c r="A31" s="90"/>
      <c r="B31" s="91"/>
      <c r="C31" s="91"/>
      <c r="D31" s="91"/>
      <c r="E31" s="91"/>
      <c r="F31" s="92"/>
      <c r="H31" s="10">
        <v>3</v>
      </c>
      <c r="I31" s="14">
        <f>160/$I$12</f>
        <v>0.5</v>
      </c>
      <c r="J31" s="14">
        <f>110/I$12</f>
        <v>0.34375</v>
      </c>
      <c r="K31" s="39"/>
      <c r="L31" s="39"/>
      <c r="M31" s="30" t="e">
        <f>K31/L31</f>
        <v>#DIV/0!</v>
      </c>
      <c r="N31" s="28"/>
      <c r="O31" s="28"/>
      <c r="P31" s="31"/>
      <c r="Q31" s="31"/>
      <c r="R31" s="31"/>
      <c r="S31" s="31"/>
      <c r="T31" s="28"/>
      <c r="U31" s="28"/>
      <c r="V31" s="28"/>
      <c r="W31" s="28"/>
      <c r="X31" s="28"/>
      <c r="Y31" s="28"/>
      <c r="Z31" s="28"/>
    </row>
    <row r="32" spans="1:26" ht="6" customHeight="1" x14ac:dyDescent="0.2">
      <c r="A32" s="8"/>
      <c r="B32" s="8"/>
      <c r="C32" s="8"/>
      <c r="D32" s="8"/>
      <c r="E32" s="8"/>
      <c r="F32" s="8"/>
      <c r="H32" s="28"/>
      <c r="I32" s="28"/>
      <c r="J32" s="28"/>
      <c r="K32" s="28"/>
      <c r="L32" s="28"/>
      <c r="M32" s="31"/>
      <c r="N32" s="28"/>
      <c r="O32" s="28"/>
      <c r="P32" s="31"/>
      <c r="Q32" s="31"/>
      <c r="R32" s="31"/>
      <c r="S32" s="31"/>
      <c r="T32" s="28"/>
      <c r="U32" s="28"/>
      <c r="V32" s="28"/>
      <c r="W32" s="28"/>
      <c r="X32" s="28"/>
      <c r="Y32" s="28"/>
      <c r="Z32" s="28"/>
    </row>
    <row r="33" spans="1:26" hidden="1" x14ac:dyDescent="0.2">
      <c r="A33" s="8"/>
      <c r="B33" s="8"/>
      <c r="C33" s="8"/>
      <c r="D33" s="8"/>
      <c r="E33" s="8"/>
      <c r="F33" s="8"/>
      <c r="H33" s="28"/>
      <c r="I33" s="28"/>
      <c r="J33" s="28"/>
      <c r="K33" s="28"/>
      <c r="L33" s="28"/>
      <c r="M33" s="31"/>
      <c r="N33" s="28"/>
      <c r="O33" s="28"/>
      <c r="P33" s="31"/>
      <c r="Q33" s="31"/>
      <c r="R33" s="31"/>
      <c r="S33" s="31"/>
      <c r="T33" s="28"/>
      <c r="U33" s="28"/>
      <c r="V33" s="28"/>
      <c r="W33" s="28"/>
      <c r="X33" s="28"/>
      <c r="Y33" s="28"/>
      <c r="Z33" s="28"/>
    </row>
    <row r="34" spans="1:26" ht="38.25" customHeight="1" x14ac:dyDescent="0.2">
      <c r="A34" s="49" t="s">
        <v>53</v>
      </c>
      <c r="B34" s="49"/>
      <c r="C34" s="49"/>
      <c r="D34" s="49"/>
      <c r="E34" s="49"/>
      <c r="F34" s="49"/>
      <c r="H34" s="28"/>
      <c r="I34" s="28"/>
      <c r="J34" s="28"/>
      <c r="K34" s="28"/>
      <c r="L34" s="28"/>
      <c r="M34" s="31"/>
      <c r="N34" s="28"/>
      <c r="O34" s="28"/>
      <c r="P34" s="31"/>
      <c r="Q34" s="32"/>
      <c r="R34" s="33"/>
      <c r="S34" s="33"/>
      <c r="T34" s="34"/>
      <c r="U34" s="32"/>
      <c r="V34" s="35"/>
      <c r="W34" s="28"/>
      <c r="X34" s="28"/>
      <c r="Y34" s="28"/>
      <c r="Z34" s="28"/>
    </row>
    <row r="35" spans="1:26" ht="141.75" customHeight="1" x14ac:dyDescent="0.2">
      <c r="A35" s="50"/>
      <c r="B35" s="50"/>
      <c r="C35" s="50"/>
      <c r="D35" s="50"/>
      <c r="E35" s="50"/>
      <c r="F35" s="50"/>
      <c r="H35" s="11"/>
      <c r="I35" s="11"/>
      <c r="J35" s="11"/>
      <c r="K35" s="11"/>
      <c r="L35" s="11"/>
      <c r="M35" s="19"/>
      <c r="N35" s="11"/>
      <c r="O35" s="11"/>
      <c r="P35" s="19"/>
      <c r="Q35" s="36"/>
      <c r="R35" s="19"/>
      <c r="S35" s="19"/>
      <c r="T35" s="37"/>
      <c r="U35" s="38"/>
      <c r="V35" s="28"/>
      <c r="W35" s="28"/>
      <c r="X35" s="28"/>
      <c r="Y35" s="28"/>
      <c r="Z35" s="28"/>
    </row>
    <row r="36" spans="1:26" ht="13.5" customHeight="1" x14ac:dyDescent="0.2">
      <c r="A36" s="69" t="s">
        <v>36</v>
      </c>
      <c r="B36" s="69"/>
      <c r="C36" s="69"/>
      <c r="D36" s="69"/>
      <c r="E36" s="4" t="s">
        <v>52</v>
      </c>
      <c r="F36" s="4" t="s">
        <v>25</v>
      </c>
      <c r="H36" s="11"/>
      <c r="I36" s="11"/>
      <c r="J36" s="11"/>
      <c r="K36" s="11"/>
      <c r="L36" s="11"/>
      <c r="M36" s="19"/>
      <c r="N36" s="11"/>
      <c r="O36" s="11"/>
      <c r="P36" s="19"/>
      <c r="Q36" s="28"/>
      <c r="R36" s="19"/>
      <c r="S36" s="19"/>
      <c r="T36" s="28"/>
      <c r="U36" s="28"/>
      <c r="V36" s="28"/>
      <c r="W36" s="28"/>
      <c r="X36" s="28"/>
      <c r="Y36" s="28"/>
      <c r="Z36" s="28"/>
    </row>
    <row r="37" spans="1:26" ht="14.25" customHeight="1" x14ac:dyDescent="0.2">
      <c r="A37" s="69" t="s">
        <v>7</v>
      </c>
      <c r="B37" s="69"/>
      <c r="C37" s="69"/>
      <c r="D37" s="69"/>
      <c r="E37" s="4" t="s">
        <v>51</v>
      </c>
      <c r="F37" s="4" t="s">
        <v>25</v>
      </c>
      <c r="H37" s="28"/>
      <c r="I37" s="28"/>
      <c r="J37" s="28"/>
      <c r="K37" s="28"/>
      <c r="L37" s="28"/>
      <c r="M37" s="31"/>
      <c r="N37" s="28"/>
      <c r="O37" s="28"/>
      <c r="P37" s="31"/>
      <c r="Q37" s="31"/>
      <c r="R37" s="31"/>
      <c r="S37" s="31"/>
      <c r="T37" s="28"/>
      <c r="U37" s="28"/>
      <c r="V37" s="28"/>
      <c r="W37" s="28"/>
      <c r="X37" s="28"/>
      <c r="Y37" s="28"/>
      <c r="Z37" s="28"/>
    </row>
    <row r="38" spans="1:26" ht="15" customHeight="1" x14ac:dyDescent="0.2">
      <c r="A38" s="69" t="s">
        <v>8</v>
      </c>
      <c r="B38" s="69"/>
      <c r="C38" s="69"/>
      <c r="D38" s="69"/>
      <c r="E38" s="4" t="s">
        <v>24</v>
      </c>
      <c r="F38" s="4" t="s">
        <v>31</v>
      </c>
      <c r="H38" s="28"/>
      <c r="I38" s="28"/>
      <c r="J38" s="28"/>
      <c r="K38" s="28"/>
      <c r="L38" s="28"/>
      <c r="M38" s="31"/>
      <c r="N38" s="28"/>
      <c r="O38" s="28"/>
      <c r="P38" s="31"/>
      <c r="Q38" s="31"/>
      <c r="R38" s="31"/>
      <c r="S38" s="31"/>
      <c r="T38" s="28"/>
      <c r="U38" s="28"/>
      <c r="V38" s="28"/>
      <c r="W38" s="28"/>
      <c r="X38" s="28"/>
      <c r="Y38" s="28"/>
      <c r="Z38" s="28"/>
    </row>
    <row r="39" spans="1:26" ht="13.5" customHeight="1" x14ac:dyDescent="0.2">
      <c r="A39" s="69" t="s">
        <v>9</v>
      </c>
      <c r="B39" s="69"/>
      <c r="C39" s="69"/>
      <c r="D39" s="69"/>
      <c r="E39" s="69"/>
      <c r="F39" s="69"/>
      <c r="H39" s="28"/>
      <c r="I39" s="28"/>
      <c r="J39" s="28"/>
      <c r="K39" s="28"/>
      <c r="L39" s="28"/>
      <c r="M39" s="31"/>
      <c r="N39" s="28"/>
      <c r="O39" s="28"/>
      <c r="P39" s="31"/>
      <c r="Q39" s="31"/>
      <c r="R39" s="31"/>
      <c r="S39" s="31"/>
      <c r="T39" s="28"/>
      <c r="U39" s="28"/>
      <c r="V39" s="28"/>
      <c r="W39" s="28"/>
      <c r="X39" s="28"/>
      <c r="Y39" s="28"/>
      <c r="Z39" s="28"/>
    </row>
    <row r="40" spans="1:26" x14ac:dyDescent="0.2">
      <c r="A40" s="70"/>
      <c r="B40" s="70"/>
      <c r="C40" s="70"/>
      <c r="D40" s="70"/>
      <c r="E40" s="71"/>
      <c r="F40" s="71"/>
      <c r="H40" s="28"/>
      <c r="I40" s="28"/>
      <c r="J40" s="28"/>
      <c r="K40" s="28"/>
      <c r="L40" s="28"/>
      <c r="M40" s="31"/>
      <c r="N40" s="28"/>
      <c r="O40" s="28"/>
      <c r="P40" s="31"/>
      <c r="Q40" s="31"/>
      <c r="R40" s="31"/>
      <c r="S40" s="31"/>
      <c r="T40" s="28"/>
      <c r="U40" s="28"/>
      <c r="V40" s="28"/>
      <c r="W40" s="28"/>
      <c r="X40" s="28"/>
      <c r="Y40" s="28"/>
      <c r="Z40" s="28"/>
    </row>
    <row r="41" spans="1:26" ht="3" customHeight="1" x14ac:dyDescent="0.2">
      <c r="A41" s="70"/>
      <c r="B41" s="70"/>
      <c r="C41" s="70"/>
      <c r="D41" s="70"/>
      <c r="E41" s="71"/>
      <c r="F41" s="71"/>
      <c r="H41" s="28"/>
      <c r="I41" s="28"/>
      <c r="J41" s="28"/>
      <c r="K41" s="28"/>
      <c r="L41" s="28"/>
      <c r="M41" s="31"/>
      <c r="N41" s="28"/>
      <c r="O41" s="28"/>
      <c r="P41" s="31"/>
      <c r="Q41" s="31"/>
      <c r="R41" s="31"/>
      <c r="S41" s="31"/>
      <c r="T41" s="28"/>
      <c r="U41" s="28"/>
      <c r="V41" s="28"/>
      <c r="W41" s="28"/>
      <c r="X41" s="28"/>
      <c r="Y41" s="28"/>
      <c r="Z41" s="28"/>
    </row>
    <row r="42" spans="1:26" ht="40.5" customHeight="1" x14ac:dyDescent="0.2">
      <c r="A42" s="70"/>
      <c r="B42" s="70"/>
      <c r="C42" s="70"/>
      <c r="D42" s="70"/>
      <c r="E42" s="71"/>
      <c r="F42" s="71"/>
      <c r="H42" s="28"/>
      <c r="I42" s="28"/>
      <c r="J42" s="28"/>
      <c r="K42" s="28"/>
      <c r="L42" s="28"/>
      <c r="M42" s="31"/>
      <c r="N42" s="28"/>
      <c r="O42" s="28"/>
      <c r="P42" s="31"/>
      <c r="Q42" s="31"/>
      <c r="R42" s="31"/>
      <c r="S42" s="31"/>
      <c r="T42" s="28"/>
      <c r="U42" s="28"/>
      <c r="V42" s="28"/>
      <c r="W42" s="28"/>
      <c r="X42" s="28"/>
      <c r="Y42" s="28"/>
      <c r="Z42" s="28"/>
    </row>
    <row r="43" spans="1:26" ht="16.5" customHeight="1" x14ac:dyDescent="0.2">
      <c r="A43" s="68" t="s">
        <v>54</v>
      </c>
      <c r="B43" s="68"/>
      <c r="C43" s="68"/>
      <c r="D43" s="68"/>
      <c r="E43" s="68" t="s">
        <v>55</v>
      </c>
      <c r="F43" s="68"/>
      <c r="H43" s="28"/>
      <c r="I43" s="28"/>
      <c r="J43" s="28"/>
      <c r="K43" s="28"/>
      <c r="L43" s="28"/>
      <c r="M43" s="31"/>
      <c r="N43" s="28"/>
      <c r="O43" s="28"/>
      <c r="P43" s="31"/>
      <c r="Q43" s="31"/>
      <c r="R43" s="31"/>
      <c r="S43" s="31"/>
      <c r="T43" s="28"/>
      <c r="U43" s="28"/>
      <c r="V43" s="28"/>
      <c r="W43" s="28"/>
      <c r="X43" s="28"/>
      <c r="Y43" s="28"/>
      <c r="Z43" s="28"/>
    </row>
    <row r="44" spans="1:26" x14ac:dyDescent="0.2">
      <c r="H44" s="28"/>
      <c r="I44" s="28"/>
      <c r="J44" s="28"/>
      <c r="K44" s="28"/>
      <c r="L44" s="28"/>
      <c r="M44" s="31"/>
      <c r="N44" s="28"/>
      <c r="O44" s="28"/>
      <c r="P44" s="31"/>
      <c r="Q44" s="31"/>
      <c r="R44" s="31"/>
      <c r="S44" s="31"/>
      <c r="T44" s="28"/>
      <c r="U44" s="28"/>
      <c r="V44" s="28"/>
      <c r="W44" s="28"/>
      <c r="X44" s="28"/>
      <c r="Y44" s="28"/>
      <c r="Z44" s="28"/>
    </row>
  </sheetData>
  <mergeCells count="27">
    <mergeCell ref="H21:M21"/>
    <mergeCell ref="H27:M27"/>
    <mergeCell ref="H13:M13"/>
    <mergeCell ref="A1:F1"/>
    <mergeCell ref="A2:F3"/>
    <mergeCell ref="A4:F4"/>
    <mergeCell ref="A5:F5"/>
    <mergeCell ref="A6:F6"/>
    <mergeCell ref="A7:F7"/>
    <mergeCell ref="A8:C8"/>
    <mergeCell ref="E8:E9"/>
    <mergeCell ref="F8:F9"/>
    <mergeCell ref="A9:C9"/>
    <mergeCell ref="A10:C10"/>
    <mergeCell ref="D11:D12"/>
    <mergeCell ref="E11:E12"/>
    <mergeCell ref="F11:F12"/>
    <mergeCell ref="A39:F39"/>
    <mergeCell ref="A40:D42"/>
    <mergeCell ref="E40:F42"/>
    <mergeCell ref="A43:D43"/>
    <mergeCell ref="E43:F43"/>
    <mergeCell ref="A14:F31"/>
    <mergeCell ref="A34:F35"/>
    <mergeCell ref="A36:D36"/>
    <mergeCell ref="A37:D37"/>
    <mergeCell ref="A38:D38"/>
  </mergeCells>
  <printOptions horizontalCentered="1" verticalCentered="1"/>
  <pageMargins left="0.39370078740157483" right="0.39370078740157483" top="0.59055118110236227" bottom="0.39370078740157483" header="0" footer="0"/>
  <pageSetup orientation="portrait" horizontalDpi="300" verticalDpi="300" r:id="rId1"/>
  <headerFooter alignWithMargins="0">
    <oddFooter>&amp;L&amp;8GC-MC-FT-03&amp;CVersión 1&amp;R&amp;8Edición Ene 2007</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Base de Datos</vt:lpstr>
      <vt:lpstr>PK</vt:lpstr>
      <vt:lpstr>Kinder</vt:lpstr>
      <vt:lpstr>Primero</vt:lpstr>
      <vt:lpstr>Preprimaria</vt:lpstr>
      <vt:lpstr>Kinder!Print_Area</vt:lpstr>
      <vt:lpstr>PK!Print_Area</vt:lpstr>
      <vt:lpstr>Preprimaria!Print_Area</vt:lpstr>
      <vt:lpstr>Primero!Print_Area</vt:lpstr>
    </vt:vector>
  </TitlesOfParts>
  <Company>ICQ</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ICQ</dc:creator>
  <cp:lastModifiedBy>claudia fayad</cp:lastModifiedBy>
  <cp:lastPrinted>2011-01-13T16:58:40Z</cp:lastPrinted>
  <dcterms:created xsi:type="dcterms:W3CDTF">2005-10-10T07:38:02Z</dcterms:created>
  <dcterms:modified xsi:type="dcterms:W3CDTF">2011-02-02T13:26:35Z</dcterms:modified>
</cp:coreProperties>
</file>